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T:\Tri-Service Cost Community\Criteria\UFC 3-740-05\Revision\Working Versions\2022-XX-XX Final\Related Materials\"/>
    </mc:Choice>
  </mc:AlternateContent>
  <bookViews>
    <workbookView xWindow="0" yWindow="140" windowWidth="19200" windowHeight="6910" activeTab="7"/>
  </bookViews>
  <sheets>
    <sheet name="CE-1" sheetId="1" r:id="rId1"/>
    <sheet name="CE-2" sheetId="2" r:id="rId2"/>
    <sheet name="CE-3" sheetId="3" r:id="rId3"/>
    <sheet name="CE-4" sheetId="4" r:id="rId4"/>
    <sheet name="CE-5" sheetId="6" r:id="rId5"/>
    <sheet name="CE-6" sheetId="11" r:id="rId6"/>
    <sheet name="CE-7" sheetId="12" r:id="rId7"/>
    <sheet name="CE-8" sheetId="13" r:id="rId8"/>
    <sheet name="TQ" sheetId="9" r:id="rId9"/>
    <sheet name="WR" sheetId="10" r:id="rId10"/>
    <sheet name="CPR" sheetId="14" r:id="rId11"/>
  </sheets>
  <definedNames>
    <definedName name="_xlnm.Print_Area" localSheetId="0">'CE-1'!$A$1:$H$59</definedName>
    <definedName name="_xlnm.Print_Area" localSheetId="1">'CE-2'!$A$1:$R$34</definedName>
    <definedName name="_xlnm.Print_Area" localSheetId="2">'CE-3'!$A$1:$O$26</definedName>
    <definedName name="_xlnm.Print_Area" localSheetId="3">'CE-4'!$A$1:$L$92</definedName>
    <definedName name="_xlnm.Print_Area" localSheetId="4">'CE-5'!$A$1:$X$107</definedName>
    <definedName name="_xlnm.Print_Area" localSheetId="5">'CE-6'!$A$1:$O$25</definedName>
    <definedName name="_xlnm.Print_Area" localSheetId="6">'CE-7'!$A$1:$R$27</definedName>
    <definedName name="_xlnm.Print_Area" localSheetId="7">'CE-8'!$A$1:$M$43</definedName>
    <definedName name="_xlnm.Print_Area" localSheetId="10">CPR!$A$1:$L$37</definedName>
    <definedName name="_xlnm.Print_Area" localSheetId="8">TQ!$A$1:$K$50</definedName>
    <definedName name="_xlnm.Print_Area" localSheetId="9">WR!$A$1:$X$44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3" i="11" l="1"/>
  <c r="N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8" i="11"/>
  <c r="L23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8" i="11"/>
  <c r="I12" i="12"/>
  <c r="I13" i="12"/>
  <c r="I14" i="12"/>
  <c r="I15" i="12"/>
  <c r="H34" i="9"/>
  <c r="J62" i="6"/>
  <c r="E61" i="6"/>
  <c r="P32" i="6"/>
  <c r="V33" i="6" s="1"/>
  <c r="V17" i="6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F32" i="2"/>
  <c r="L8" i="2"/>
  <c r="M8" i="2" s="1"/>
  <c r="P8" i="2" s="1"/>
  <c r="P32" i="2" s="1"/>
  <c r="L7" i="2"/>
  <c r="M10" i="3"/>
  <c r="K16" i="14"/>
  <c r="K17" i="14"/>
  <c r="K18" i="14"/>
  <c r="K19" i="14"/>
  <c r="K20" i="14"/>
  <c r="K21" i="14"/>
  <c r="K22" i="14"/>
  <c r="K25" i="14" s="1"/>
  <c r="K23" i="14"/>
  <c r="K24" i="14"/>
  <c r="K15" i="14"/>
  <c r="I17" i="14"/>
  <c r="I15" i="14"/>
  <c r="I25" i="14" s="1"/>
  <c r="I16" i="14"/>
  <c r="I18" i="14"/>
  <c r="I19" i="14"/>
  <c r="I24" i="14"/>
  <c r="I21" i="14"/>
  <c r="I22" i="14"/>
  <c r="I23" i="14"/>
  <c r="I20" i="14"/>
  <c r="G25" i="14"/>
  <c r="F25" i="14"/>
  <c r="I25" i="12"/>
  <c r="K25" i="12"/>
  <c r="M25" i="12"/>
  <c r="Q25" i="12"/>
  <c r="G25" i="12"/>
  <c r="N13" i="12"/>
  <c r="N14" i="12"/>
  <c r="N15" i="12"/>
  <c r="N12" i="12"/>
  <c r="M13" i="12"/>
  <c r="M14" i="12"/>
  <c r="M15" i="12"/>
  <c r="M12" i="12"/>
  <c r="K13" i="12"/>
  <c r="K14" i="12"/>
  <c r="K15" i="12"/>
  <c r="K12" i="12"/>
  <c r="Q13" i="12"/>
  <c r="Q14" i="12"/>
  <c r="Q15" i="12"/>
  <c r="Q12" i="12"/>
  <c r="G13" i="12"/>
  <c r="G14" i="12"/>
  <c r="G15" i="12"/>
  <c r="G12" i="12"/>
  <c r="H9" i="11"/>
  <c r="I9" i="11"/>
  <c r="J9" i="11" s="1"/>
  <c r="H10" i="11"/>
  <c r="I10" i="11" s="1"/>
  <c r="H11" i="11"/>
  <c r="H12" i="11"/>
  <c r="I12" i="11"/>
  <c r="J12" i="11"/>
  <c r="K12" i="11" s="1"/>
  <c r="H13" i="11"/>
  <c r="I13" i="11"/>
  <c r="J13" i="11"/>
  <c r="K13" i="11"/>
  <c r="H14" i="11"/>
  <c r="I14" i="11"/>
  <c r="J14" i="11"/>
  <c r="K14" i="11" s="1"/>
  <c r="H15" i="11"/>
  <c r="I15" i="11"/>
  <c r="J15" i="11"/>
  <c r="K15" i="11" s="1"/>
  <c r="H16" i="11"/>
  <c r="I16" i="11" s="1"/>
  <c r="H17" i="11"/>
  <c r="I17" i="11"/>
  <c r="H18" i="11"/>
  <c r="I18" i="11"/>
  <c r="J18" i="11"/>
  <c r="K18" i="11" s="1"/>
  <c r="H19" i="11"/>
  <c r="J19" i="11" s="1"/>
  <c r="I19" i="11"/>
  <c r="H20" i="11"/>
  <c r="I20" i="11"/>
  <c r="J20" i="11"/>
  <c r="H21" i="11"/>
  <c r="I21" i="11"/>
  <c r="J21" i="11"/>
  <c r="K21" i="11"/>
  <c r="H22" i="11"/>
  <c r="I22" i="11" s="1"/>
  <c r="H8" i="11"/>
  <c r="G23" i="11"/>
  <c r="F23" i="11"/>
  <c r="L32" i="2" l="1"/>
  <c r="K19" i="11"/>
  <c r="K20" i="11"/>
  <c r="K9" i="11"/>
  <c r="I11" i="11"/>
  <c r="J11" i="11" s="1"/>
  <c r="J17" i="11"/>
  <c r="I8" i="11"/>
  <c r="I23" i="11" s="1"/>
  <c r="N25" i="12"/>
  <c r="K17" i="11"/>
  <c r="J22" i="11"/>
  <c r="J10" i="11"/>
  <c r="J16" i="11"/>
  <c r="H23" i="11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M39" i="10"/>
  <c r="M40" i="10"/>
  <c r="M41" i="10"/>
  <c r="M42" i="10"/>
  <c r="M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13" i="10"/>
  <c r="I14" i="10"/>
  <c r="I15" i="10"/>
  <c r="I16" i="10"/>
  <c r="I17" i="10"/>
  <c r="I18" i="10"/>
  <c r="I19" i="10"/>
  <c r="I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13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14" i="10"/>
  <c r="F15" i="10"/>
  <c r="F16" i="10"/>
  <c r="F17" i="10"/>
  <c r="F18" i="10"/>
  <c r="F19" i="10"/>
  <c r="F13" i="10"/>
  <c r="U33" i="6"/>
  <c r="V38" i="6"/>
  <c r="V39" i="6"/>
  <c r="V40" i="6"/>
  <c r="V37" i="6"/>
  <c r="V31" i="6"/>
  <c r="V34" i="6"/>
  <c r="V30" i="6"/>
  <c r="V25" i="6"/>
  <c r="V24" i="6"/>
  <c r="V9" i="6"/>
  <c r="V27" i="6"/>
  <c r="V26" i="6"/>
  <c r="V23" i="6"/>
  <c r="V22" i="6"/>
  <c r="V21" i="6"/>
  <c r="V20" i="6"/>
  <c r="V14" i="6"/>
  <c r="V13" i="6"/>
  <c r="V12" i="6"/>
  <c r="V11" i="6"/>
  <c r="V10" i="6"/>
  <c r="J76" i="6"/>
  <c r="J75" i="6"/>
  <c r="J73" i="6"/>
  <c r="J74" i="6"/>
  <c r="J71" i="6"/>
  <c r="I62" i="6"/>
  <c r="J64" i="6"/>
  <c r="J58" i="6"/>
  <c r="J57" i="6"/>
  <c r="J17" i="6"/>
  <c r="J11" i="6"/>
  <c r="J12" i="6"/>
  <c r="J13" i="6"/>
  <c r="J14" i="6"/>
  <c r="J10" i="6"/>
  <c r="J41" i="6"/>
  <c r="J40" i="6"/>
  <c r="J38" i="6"/>
  <c r="J36" i="6"/>
  <c r="J34" i="6"/>
  <c r="J33" i="6"/>
  <c r="J28" i="6"/>
  <c r="J29" i="6"/>
  <c r="J30" i="6"/>
  <c r="J27" i="6"/>
  <c r="J24" i="3"/>
  <c r="H24" i="3"/>
  <c r="F24" i="3"/>
  <c r="D24" i="3"/>
  <c r="M15" i="3"/>
  <c r="M14" i="3"/>
  <c r="M13" i="3"/>
  <c r="M12" i="3"/>
  <c r="M11" i="3"/>
  <c r="M9" i="3"/>
  <c r="M24" i="3" s="1"/>
  <c r="K32" i="2"/>
  <c r="J32" i="2"/>
  <c r="I32" i="2"/>
  <c r="H32" i="2"/>
  <c r="G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J8" i="11" l="1"/>
  <c r="K11" i="11"/>
  <c r="J23" i="11"/>
  <c r="V35" i="6"/>
  <c r="M32" i="2"/>
  <c r="K16" i="11"/>
  <c r="K10" i="11"/>
  <c r="K22" i="11"/>
  <c r="V28" i="6"/>
  <c r="V41" i="6"/>
  <c r="J22" i="6"/>
  <c r="J78" i="6"/>
  <c r="G79" i="6" s="1"/>
  <c r="J42" i="6"/>
  <c r="J23" i="6" s="1"/>
  <c r="J68" i="6"/>
  <c r="J85" i="6" s="1"/>
  <c r="V15" i="6"/>
  <c r="G47" i="1"/>
  <c r="K8" i="11" l="1"/>
  <c r="K23" i="11"/>
  <c r="J79" i="6"/>
  <c r="J81" i="6" s="1"/>
  <c r="J86" i="6" s="1"/>
  <c r="V18" i="6"/>
  <c r="V42" i="6"/>
  <c r="J24" i="6"/>
  <c r="J83" i="6" s="1"/>
  <c r="J84" i="6"/>
  <c r="M23" i="11" l="1"/>
  <c r="J87" i="6"/>
</calcChain>
</file>

<file path=xl/sharedStrings.xml><?xml version="1.0" encoding="utf-8"?>
<sst xmlns="http://schemas.openxmlformats.org/spreadsheetml/2006/main" count="593" uniqueCount="357">
  <si>
    <t>CONSTRUCTION ESTIMATE</t>
  </si>
  <si>
    <t>PROJECT</t>
  </si>
  <si>
    <t>CONSTRUCTION PUMP PLANT A</t>
  </si>
  <si>
    <t>SHEET 1 OF 1</t>
  </si>
  <si>
    <t>DACW97-01-0001</t>
  </si>
  <si>
    <t>DESCRIPTION</t>
  </si>
  <si>
    <t>UNIT</t>
  </si>
  <si>
    <t>UNIT 
PRICE</t>
  </si>
  <si>
    <t>ESTIMATED 
QUANTITY</t>
  </si>
  <si>
    <t>ITEM 
NO.</t>
  </si>
  <si>
    <t>JAN 2008</t>
  </si>
  <si>
    <t>PUMPING PLANT A</t>
  </si>
  <si>
    <t>JOB</t>
  </si>
  <si>
    <t>L.S.</t>
  </si>
  <si>
    <t>Total</t>
  </si>
  <si>
    <t>Approved:</t>
  </si>
  <si>
    <t>CHIEF, COST ENGINEERING SECTION</t>
  </si>
  <si>
    <t>CONSTRUCTION ESTIMATE DETAIL SUMMARY SHEET</t>
  </si>
  <si>
    <t>PUMP PLANT A</t>
  </si>
  <si>
    <t>BID ITEM</t>
  </si>
  <si>
    <t>EQUIPMENT</t>
  </si>
  <si>
    <t>MOBILIZATION
AND
DEMOBILIZATION</t>
  </si>
  <si>
    <t>LABOR</t>
  </si>
  <si>
    <t>MATERIALS</t>
  </si>
  <si>
    <t>SUPPLIES</t>
  </si>
  <si>
    <t>SUBTOTAL</t>
  </si>
  <si>
    <t>TOTAL COST</t>
  </si>
  <si>
    <t>UNIT 
COSTS</t>
  </si>
  <si>
    <t>ADJUSTED</t>
  </si>
  <si>
    <t>NO</t>
  </si>
  <si>
    <t>DESIGNATION</t>
  </si>
  <si>
    <t>Qty</t>
  </si>
  <si>
    <t>AMOUNT</t>
  </si>
  <si>
    <t>TOTALS</t>
  </si>
  <si>
    <t>JAN</t>
  </si>
  <si>
    <t>CONSTRUCTION ESTIMATE WORKSHEET SUMMARY</t>
  </si>
  <si>
    <t>CONSTRUCT PUMP PLANT A</t>
  </si>
  <si>
    <t>QUANTITY</t>
  </si>
  <si>
    <t>1-JOB</t>
  </si>
  <si>
    <t>SUBITEM</t>
  </si>
  <si>
    <t>REF. PG.</t>
  </si>
  <si>
    <t>CARE &amp; DIVERSION OF WATER</t>
  </si>
  <si>
    <t>EARTHWORK FOR STRUCTURE</t>
  </si>
  <si>
    <t>SUBSTRUCTURE</t>
  </si>
  <si>
    <t>MACHINERY &amp; APPT.</t>
  </si>
  <si>
    <t>GATE &amp; VALVES</t>
  </si>
  <si>
    <t>AUXILIARY EQUIPMENT</t>
  </si>
  <si>
    <t>ASSOCIATES ITEMS</t>
  </si>
  <si>
    <t>TOTAL</t>
  </si>
  <si>
    <t>CONSTRUCTION ESTIMATE WORKSHEET</t>
  </si>
  <si>
    <t>SHEET 1 OF 2</t>
  </si>
  <si>
    <t>165 M3</t>
  </si>
  <si>
    <t>SHIFTS PER DAY</t>
  </si>
  <si>
    <t>HOURS PER SHIFT</t>
  </si>
  <si>
    <t>PLAN OF OPERATIONS</t>
  </si>
  <si>
    <t>USE READY-MIX SUPPLIERS FOR 20.7 MPA CONCRETE</t>
  </si>
  <si>
    <t>USE: HYD S. P. CRANE - 30TC 7522000</t>
  </si>
  <si>
    <t>CONCRETE BUCKET - 2 CY B30Z1055</t>
  </si>
  <si>
    <t>AIR COMPRESSOR - 250CFM A15Z0140</t>
  </si>
  <si>
    <t>CONCRETE VIB - 2.5 IN AIR C65XX001</t>
  </si>
  <si>
    <t>5 LABORERS</t>
  </si>
  <si>
    <t>1 CARPENTER</t>
  </si>
  <si>
    <t>FLOAT2 CEMENT FIN - 293M2/16.3M2/HR = SAY 18 HRS</t>
  </si>
  <si>
    <t>STEEL TROWEL - 109M2/7.3M2/HR = SAY 15 HRS</t>
  </si>
  <si>
    <t>USE I CEMENT FIN</t>
  </si>
  <si>
    <t>1 EA. POWER TROWEL</t>
  </si>
  <si>
    <t>1 CARP @ 2MIHR = 5312 = SAY 27 MHRS</t>
  </si>
  <si>
    <t>USE 2 LABORERS - 4 HR/DAY X 14 DAYS = 56 HOURS</t>
  </si>
  <si>
    <t xml:space="preserve"> PLACE CONCRETE - 164M3 @ 7.5M3/HR = SAY 22 HRS</t>
  </si>
  <si>
    <t>FINISH WORK</t>
  </si>
  <si>
    <t>INSTALL WATER STOP - 8"</t>
  </si>
  <si>
    <t xml:space="preserve"> CURE CONCRETE - </t>
  </si>
  <si>
    <t>SHEET 2 OF 2</t>
  </si>
  <si>
    <t>USE SUBCONTRACT QUOTE FROM RESTEEL 7.4MT</t>
  </si>
  <si>
    <t>FORMING - USE 1 CARP 4/M + 4 CARP</t>
  </si>
  <si>
    <t>A: BLDG WALL FORMS - 2 USES - 315M2/2 = 158M2</t>
  </si>
  <si>
    <t>Bldg @ 3.9M2/CREW HR = 40.5 CREW HRS</t>
  </si>
  <si>
    <t>B: SET &amp; STRIP</t>
  </si>
  <si>
    <t>TOTAL CREW HRS, BLDG/SET/STRIP = 219.4</t>
  </si>
  <si>
    <t xml:space="preserve">C: FORM LUMBER - </t>
  </si>
  <si>
    <t>ELEV SLAB @ 40BF/M2 = (109) = 4360 BF</t>
  </si>
  <si>
    <t xml:space="preserve">                                    TOTAL             11480 BF</t>
  </si>
  <si>
    <t>WALL @ 358F/M2 = 35 (153)     = 5530 BF</t>
  </si>
  <si>
    <t>SLAB @ 30BF/M2 = 30(53)         = 1590 BF</t>
  </si>
  <si>
    <t xml:space="preserve">                                                                  SAY 220 HRS</t>
  </si>
  <si>
    <t>WALLS @ 3.9M2/CREW HRS - 314M2/3.9            = 80.5 HRS</t>
  </si>
  <si>
    <t>SLAB EDGE @ 7M2/CREW HRS 53/7                       = 7.6 HRS</t>
  </si>
  <si>
    <t>ELEVATOR SLAB @ 3M2/CREW HRS = 109/3       = 36.3 HRS</t>
  </si>
  <si>
    <t>SET/REMOVE SHORING @ 2M2/HR = 109/2        = 54.5 HOURS</t>
  </si>
  <si>
    <t>CONSTRUCTION ESTIMATE DETAIL WORKSHEET A</t>
  </si>
  <si>
    <t>SUBSTRUCTURE CONCRETE</t>
  </si>
  <si>
    <t>RATE</t>
  </si>
  <si>
    <t>HOURS*</t>
  </si>
  <si>
    <t>NO.</t>
  </si>
  <si>
    <t>SIZE</t>
  </si>
  <si>
    <t>UNIT OF EQUIPMENT</t>
  </si>
  <si>
    <t>1. PLACE CONCRETE</t>
  </si>
  <si>
    <t>HYD S.P.R.T. CRANE - C75Z2000</t>
  </si>
  <si>
    <t>CONCRETE BUCKET - B30Z1055</t>
  </si>
  <si>
    <t>AIR COMPRESSOR - A15Z0140</t>
  </si>
  <si>
    <t>CONCRETE VIBRATOR - C65XX001</t>
  </si>
  <si>
    <t>AIR HOSE - 100LF - A20Z0430</t>
  </si>
  <si>
    <t>2.  FINISH CONCRETE</t>
  </si>
  <si>
    <t>EQUIPMENT RATES TAKEN FROM EP-1110-1-8</t>
  </si>
  <si>
    <t>VOL #8, AUG 95. RATES HAVE BEEN ADJUSTED FOR</t>
  </si>
  <si>
    <t>50 HR WORK WEEK.</t>
  </si>
  <si>
    <t>*NOTE: USE WORKING HOURS</t>
  </si>
  <si>
    <t>TOTAL EQUIPMENT COST</t>
  </si>
  <si>
    <t>OPERATIONS</t>
  </si>
  <si>
    <t>CRAFT</t>
  </si>
  <si>
    <t>HOURS</t>
  </si>
  <si>
    <t>1.  PLACE CONCRETE</t>
  </si>
  <si>
    <t>X-LABOR</t>
  </si>
  <si>
    <t>X-CARPENTER</t>
  </si>
  <si>
    <t>X-EQOPRMED</t>
  </si>
  <si>
    <t>FLOAT</t>
  </si>
  <si>
    <t>STEEL TROWELL</t>
  </si>
  <si>
    <t>3.  INSTALL WATER STOP</t>
  </si>
  <si>
    <t>4.  CURE CONCRETE</t>
  </si>
  <si>
    <t>5.  FORMWORK</t>
  </si>
  <si>
    <t>X-CEMTFINR</t>
  </si>
  <si>
    <t>TOTAL LABOR COSTS</t>
  </si>
  <si>
    <t>30T</t>
  </si>
  <si>
    <t>2CY</t>
  </si>
  <si>
    <t>250CFM</t>
  </si>
  <si>
    <t>2.5"</t>
  </si>
  <si>
    <t>1.5"</t>
  </si>
  <si>
    <t>46"</t>
  </si>
  <si>
    <t>PRICE</t>
  </si>
  <si>
    <t>M3</t>
  </si>
  <si>
    <t>* READY MIX CONCRETE 20.7 MPA (INCLUDES WASTE)</t>
  </si>
  <si>
    <t>* WATER STOP 9 PVC X 3/8" THK</t>
  </si>
  <si>
    <t xml:space="preserve">SUBTOTAL : </t>
  </si>
  <si>
    <t>SALES TAX:</t>
  </si>
  <si>
    <t>RESTEEL SUBCONTRACTOR</t>
  </si>
  <si>
    <t>MT</t>
  </si>
  <si>
    <t>TOTAL MATERIALS COST</t>
  </si>
  <si>
    <t>CURING SUPPLIES</t>
  </si>
  <si>
    <t>M2</t>
  </si>
  <si>
    <t>FORM PLYWOOD 1/2"</t>
  </si>
  <si>
    <t>FORM PLYWOOD 3/4"</t>
  </si>
  <si>
    <t>FORM LUMBER</t>
  </si>
  <si>
    <t>FORM TIES &amp; OIL</t>
  </si>
  <si>
    <t>MBF</t>
  </si>
  <si>
    <t>SUBTOTAL:</t>
  </si>
  <si>
    <t>TOTAL SUPPLIES COST</t>
  </si>
  <si>
    <t>CONSTRUCTION ESTIMATE DETAIL WORKSHEET B</t>
  </si>
  <si>
    <t xml:space="preserve">REMARKS: (Indicate by asterisk (*) prices on items which are based on quotation from manufacturers or suppliers) </t>
  </si>
  <si>
    <t>DATE</t>
  </si>
  <si>
    <t>PREPARED BY</t>
  </si>
  <si>
    <t>CHECKED BY</t>
  </si>
  <si>
    <t>J. DOE</t>
  </si>
  <si>
    <t>J. SMITH</t>
  </si>
  <si>
    <t xml:space="preserve">REMARKS: (Indicate by asterisk (*) prices on items which are based on quotation from 
                        manufacturers or suppliers) </t>
  </si>
  <si>
    <t>CONSTRUCTION ESTIMATE DETAIL WORKSHEET C</t>
  </si>
  <si>
    <t>MOBILIZATION AND DEMOBILIZATION</t>
  </si>
  <si>
    <t>(*NOTE: USE WORKING HOURS)</t>
  </si>
  <si>
    <t>*READY MIX CONCRETE - 20.7 MPA</t>
  </si>
  <si>
    <t>*WATER STOP 9 PVC X 3/8" THK</t>
  </si>
  <si>
    <t>*RESTEEL SUBCONTRACTOR</t>
  </si>
  <si>
    <t>M</t>
  </si>
  <si>
    <t>CURING FORM TIES &amp; OIL</t>
  </si>
  <si>
    <t>TELEPHONE QUOTATION SHEET</t>
  </si>
  <si>
    <t>CSI NUMBER:</t>
  </si>
  <si>
    <t>BI 02.03</t>
  </si>
  <si>
    <t>DACW 97-01-R-0001</t>
  </si>
  <si>
    <t>STRONG STEEL</t>
  </si>
  <si>
    <t>ADDRESS:</t>
  </si>
  <si>
    <t>CITY:</t>
  </si>
  <si>
    <t>STATE:</t>
  </si>
  <si>
    <t>ZIP CODE:</t>
  </si>
  <si>
    <t>PROJECT:</t>
  </si>
  <si>
    <t>PUMP PLANT</t>
  </si>
  <si>
    <t>COUNTY:</t>
  </si>
  <si>
    <t>USA</t>
  </si>
  <si>
    <t xml:space="preserve">LOCATION: </t>
  </si>
  <si>
    <t>RM13, SPRUCE RIVER</t>
  </si>
  <si>
    <t>JOE JONES</t>
  </si>
  <si>
    <t>ESTIMATOR:</t>
  </si>
  <si>
    <t xml:space="preserve">DATE: </t>
  </si>
  <si>
    <t>FIRM QUOTING:</t>
  </si>
  <si>
    <t>ANY TOWN</t>
  </si>
  <si>
    <t>(503) 326-3864</t>
  </si>
  <si>
    <t>PHONE:</t>
  </si>
  <si>
    <t>PERSON QUOTING:</t>
  </si>
  <si>
    <t xml:space="preserve">TOTAL QUANTITY QUOTED: </t>
  </si>
  <si>
    <t>7.4 MT @ $1560/MT</t>
  </si>
  <si>
    <t>AMOUNT:</t>
  </si>
  <si>
    <t>ITEM QUOTED DESCRIPTION:</t>
  </si>
  <si>
    <t>FURNISH &amp; INSTALL ALL RESTEEL</t>
  </si>
  <si>
    <t>INCLUDE SALES TAX:</t>
  </si>
  <si>
    <t>PER PLANS/SPECIFICATIONS:</t>
  </si>
  <si>
    <t>INSTALLED:</t>
  </si>
  <si>
    <t>EXPLAIN EXCEPTIONS:</t>
  </si>
  <si>
    <t>EXCEPT USING #4 BAR ILO #3
EXCLUDES SCAFFOLD &amp; HOOK SERVICE</t>
  </si>
  <si>
    <t xml:space="preserve">FREIGHT INCLUDED TO: </t>
  </si>
  <si>
    <t>TOTAL QUOTATION</t>
  </si>
  <si>
    <t>WEIGHT</t>
  </si>
  <si>
    <t>VOLUME</t>
  </si>
  <si>
    <t>30 DAYS</t>
  </si>
  <si>
    <t>TOTAL MATERIAL COST</t>
  </si>
  <si>
    <t>US INLAND FREIGHT</t>
  </si>
  <si>
    <t>EXPORT PACKING</t>
  </si>
  <si>
    <t>REMARKS:</t>
  </si>
  <si>
    <t>QUOTE VALID FOR</t>
  </si>
  <si>
    <t>WAGE RATE CALCULATIONS</t>
  </si>
  <si>
    <t>EFFECTIVE PERIOD</t>
  </si>
  <si>
    <t>OCT 07 - SEP 08</t>
  </si>
  <si>
    <t>CONSTRUCT PUMP PLANT</t>
  </si>
  <si>
    <t>OPERATIONAL SHIFTS</t>
  </si>
  <si>
    <t>1/10-5 DAY WEEK</t>
  </si>
  <si>
    <t>RT. BANK, RM 13, SPRUCE RIVER</t>
  </si>
  <si>
    <t>ESTIMATOR</t>
  </si>
  <si>
    <t>LABOR COST</t>
  </si>
  <si>
    <t>CRAFT DESCRIPTION</t>
  </si>
  <si>
    <t>BASIC
HOURLY
WAGE
RATE</t>
  </si>
  <si>
    <t>OVERTIME</t>
  </si>
  <si>
    <t>% OF (b)</t>
  </si>
  <si>
    <t>AMT</t>
  </si>
  <si>
    <t>SUBTOTAL
(b+d)</t>
  </si>
  <si>
    <t>TAXES &amp; INS</t>
  </si>
  <si>
    <t>SUBTOTAL
(e+g)</t>
  </si>
  <si>
    <t>FRINGE
BENEFITS</t>
  </si>
  <si>
    <t>TRAVEL OR 
SUBSIST</t>
  </si>
  <si>
    <t>TOTAL
HOURLY
COST
(h+i+j)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</si>
  <si>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</si>
  <si>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</si>
  <si>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</si>
  <si>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</si>
  <si>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</si>
  <si>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</si>
  <si>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</si>
  <si>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</si>
  <si>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</si>
  <si>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</si>
  <si>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</si>
  <si>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% OF e</t>
  </si>
  <si>
    <t>X-EQOPOIL</t>
  </si>
  <si>
    <t>USE "ANY STATE" DAVIS BACON WAGER AGREEMENT #AS970004 ADM #2 2/20/97 ***</t>
  </si>
  <si>
    <t>50 HR WORK WEEK (5 - 10'S) - O.T. = 10% (PER O.T. TABLE)</t>
  </si>
  <si>
    <t>FICA &amp; FED UNEMPLOYMENT</t>
  </si>
  <si>
    <t>WORKMAN COMP</t>
  </si>
  <si>
    <t>CARPENTER</t>
  </si>
  <si>
    <t>OPERATOR</t>
  </si>
  <si>
    <t>CEMENT FINISHER</t>
  </si>
  <si>
    <t>*** LOCAL PREVAILING WAGES ARE LESS THAN DAVIS BACON WAGES</t>
  </si>
  <si>
    <t>STATE UNEMPLOYMENT</t>
  </si>
  <si>
    <t>/HR</t>
  </si>
  <si>
    <t>ESTIMATE DETAIL SUMMARY SHEET</t>
  </si>
  <si>
    <t>DATE PREPARED</t>
  </si>
  <si>
    <t>SUB
CONTRACT
COST</t>
  </si>
  <si>
    <t>PRIME
CONTRACT
COST</t>
  </si>
  <si>
    <t>TOTAL
DIRECT
COST</t>
  </si>
  <si>
    <t>OVERHEAD</t>
  </si>
  <si>
    <t>SUB-TOTAL</t>
  </si>
  <si>
    <t>PROFIT</t>
  </si>
  <si>
    <t>TOTAL
COST</t>
  </si>
  <si>
    <t>No.</t>
  </si>
  <si>
    <t>Description</t>
  </si>
  <si>
    <t>Quantity</t>
  </si>
  <si>
    <t>Unit
Meas</t>
  </si>
  <si>
    <t>WAREHOUSE BUILDING</t>
  </si>
  <si>
    <t>SITEWORK</t>
  </si>
  <si>
    <t>FORT HUNTSVILLE, AL</t>
  </si>
  <si>
    <t xml:space="preserve">                        Date</t>
  </si>
  <si>
    <t>COST ESTIMATE ANALYSIS</t>
  </si>
  <si>
    <t>INVITATION/CONTRACT NO.</t>
  </si>
  <si>
    <t>DACA85-8-97-8-0001</t>
  </si>
  <si>
    <t>EFFECTIVE PRICING DATE</t>
  </si>
  <si>
    <t>SHEET 1 OF 1 SHEETS</t>
  </si>
  <si>
    <t>J.DOE</t>
  </si>
  <si>
    <t>DRAWING NO.</t>
  </si>
  <si>
    <t>CODE
(Check one)</t>
  </si>
  <si>
    <t>TASK DESCRIPTION</t>
  </si>
  <si>
    <t>NO. OF
UNITS</t>
  </si>
  <si>
    <t>UNIT
MEAS</t>
  </si>
  <si>
    <r>
      <rPr>
        <b/>
        <vertAlign val="superscript"/>
        <sz val="16"/>
        <color theme="1"/>
        <rFont val="Calibri"/>
        <family val="2"/>
        <scheme val="minor"/>
      </rPr>
      <t>MH</t>
    </r>
    <r>
      <rPr>
        <b/>
        <vertAlign val="subscript"/>
        <sz val="16"/>
        <color theme="1"/>
        <rFont val="Calibri"/>
        <family val="2"/>
        <scheme val="minor"/>
      </rPr>
      <t xml:space="preserve"> UNIT</t>
    </r>
  </si>
  <si>
    <t>TOTAL
HRS</t>
  </si>
  <si>
    <t>UNIT
PRICE</t>
  </si>
  <si>
    <t>COST</t>
  </si>
  <si>
    <t>MATERIAL</t>
  </si>
  <si>
    <t>SHIPPING</t>
  </si>
  <si>
    <t>UNIT
WT</t>
  </si>
  <si>
    <t>TOTAL
WT</t>
  </si>
  <si>
    <t>WALL FTG FORMS</t>
  </si>
  <si>
    <t>FTG RESTEEL</t>
  </si>
  <si>
    <t>FTG CONCRETE</t>
  </si>
  <si>
    <t>COMPACT BACKFILL</t>
  </si>
  <si>
    <t>KG</t>
  </si>
  <si>
    <t>01 SUBSTRUCTURE
      01 STANDARD FDN</t>
  </si>
  <si>
    <t>TOTAL THIS SHEET</t>
  </si>
  <si>
    <t>CONSTRUCTION COST ESTIMATE WORKSHEET</t>
  </si>
  <si>
    <t>PLAN No.</t>
  </si>
  <si>
    <t>SITE WORK</t>
  </si>
  <si>
    <t>QUANTITY TAKE-OFF CALCULATIONS SHOULD BE</t>
  </si>
  <si>
    <t xml:space="preserve">PREPARED IN A MANNER THAT IS CONSISTENT </t>
  </si>
  <si>
    <t>WITH THE DISTRICT'S ESTABLISHED</t>
  </si>
  <si>
    <t>PROCEDURES</t>
  </si>
  <si>
    <t>CREW AND PRODUCTIVITY REPORT</t>
  </si>
  <si>
    <t>CREW COMPOSITION</t>
  </si>
  <si>
    <t>WORK TYPE</t>
  </si>
  <si>
    <t>PLACE CONCRETE</t>
  </si>
  <si>
    <t>E</t>
  </si>
  <si>
    <t>NO. REQUIRED
IN CREW</t>
  </si>
  <si>
    <t>EQUIPMENT COST</t>
  </si>
  <si>
    <t>HOURLY*
RATE ($/HR)</t>
  </si>
  <si>
    <t>TOTAL FOR 
CREW ($/HR)</t>
  </si>
  <si>
    <t>CREW REF NO.</t>
  </si>
  <si>
    <t>B-25</t>
  </si>
  <si>
    <t>WORK SCHEDULE</t>
  </si>
  <si>
    <t>SPECIAL INFORMATION</t>
  </si>
  <si>
    <t>1-10 HR; 5 DAYS/WEEK</t>
  </si>
  <si>
    <t>CREW 
DESCRIPTION</t>
  </si>
  <si>
    <t>HYD SPCRANE 30T C757200</t>
  </si>
  <si>
    <t>CONC BKT, 2 CY, 83071055</t>
  </si>
  <si>
    <t>AIR COMP, 250 CFM. A2070480</t>
  </si>
  <si>
    <t>AIR HOSE 1 K X 100'. A2070480</t>
  </si>
  <si>
    <t>X-EAOPR MED</t>
  </si>
  <si>
    <t>X-CEMTFNR</t>
  </si>
  <si>
    <t>LABOR
COST</t>
  </si>
  <si>
    <t>EQUIPMENT
COST</t>
  </si>
  <si>
    <t>CREW PRODUCTIVITY</t>
  </si>
  <si>
    <t>WORK TASK</t>
  </si>
  <si>
    <t>PRODUCTIVITY
RATE (UNIT/HR)</t>
  </si>
  <si>
    <t>MH/UNIT</t>
  </si>
  <si>
    <t>$/UNIT</t>
  </si>
  <si>
    <t>EQUIPMENT
$/UNIT</t>
  </si>
  <si>
    <t>COMMENTS</t>
  </si>
  <si>
    <t>75 M3/HR</t>
  </si>
  <si>
    <t>*INCLUDING FRINGE BENEFITS</t>
  </si>
  <si>
    <t>EQUIP RATES HAVE BEEN ADJ FOR 50 HR WORK WEEK</t>
  </si>
  <si>
    <t>AND RATES TAKEN FROM EP 1110-1-8, VOL 3.</t>
  </si>
  <si>
    <t>LABOR RATES TAKEN FROM DAVIS BACON AGREEMENT</t>
  </si>
  <si>
    <r>
      <t xml:space="preserve">GENERAL DECISION NUMBER </t>
    </r>
    <r>
      <rPr>
        <b/>
        <u/>
        <sz val="11"/>
        <color theme="1"/>
        <rFont val="Calibri"/>
        <family val="2"/>
        <scheme val="minor"/>
      </rPr>
      <t xml:space="preserve">                       </t>
    </r>
  </si>
  <si>
    <t>STEEL POWER TROWEL - C25Z1560</t>
  </si>
  <si>
    <t>SHEET 1 OF X</t>
  </si>
  <si>
    <t>SUBJECT:</t>
  </si>
  <si>
    <t>DISTRIBUTED COST</t>
  </si>
  <si>
    <t>OF LABOR</t>
  </si>
  <si>
    <t>SMALL TOOLS</t>
  </si>
  <si>
    <t>SHEET X OF XX</t>
  </si>
  <si>
    <t>x</t>
  </si>
  <si>
    <t xml:space="preserve"> </t>
  </si>
  <si>
    <t>SOLICITATION NO:</t>
  </si>
  <si>
    <t>LOCATION:</t>
  </si>
  <si>
    <t>X-CARPENTER Foreman</t>
  </si>
  <si>
    <t>X-LABOR Foreman</t>
  </si>
  <si>
    <t>CHECKED BY:</t>
  </si>
  <si>
    <t>CONC VIB, 2 X " A. C65XX00</t>
  </si>
  <si>
    <t>HOURLY
RATE ($/HR)</t>
  </si>
  <si>
    <t>BOND</t>
  </si>
  <si>
    <t>SOLICITATION NO.</t>
  </si>
  <si>
    <t>ESTIMATED 
AMOUNT</t>
  </si>
  <si>
    <t>FOREMAN X-LABOR</t>
  </si>
  <si>
    <t>FOREMAN X-CARPENTER</t>
  </si>
  <si>
    <t xml:space="preserve">USE FOREMAN PREMIUM = </t>
  </si>
  <si>
    <t>LABOR FOREMAN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</si>
</sst>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.0%"/>
    <numFmt numFmtId="166" formatCode="_(&quot;$&quot;* #,##0_);_(&quot;$&quot;* \(#,##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rgb="FF000000"/>
      <name val="Segoe U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bscript"/>
      <sz val="16"/>
      <color theme="1"/>
      <name val="Calibri"/>
      <family val="2"/>
      <scheme val="minor"/>
    </font>
    <font>
      <b/>
      <vertAlign val="superscript"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4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49" fontId="0" fillId="0" borderId="0" xfId="0" applyNumberFormat="1" applyAlignment="1">
      <alignment horizontal="left"/>
    </xf>
    <xf numFmtId="0" fontId="0" fillId="0" borderId="1" xfId="0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0" fillId="0" borderId="1" xfId="0" applyBorder="1" applyAlignment="1">
      <alignment horizontal="right" vertical="center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8" xfId="0" applyFill="1" applyBorder="1"/>
    <xf numFmtId="0" fontId="2" fillId="0" borderId="1" xfId="0" applyFont="1" applyBorder="1"/>
    <xf numFmtId="44" fontId="0" fillId="0" borderId="1" xfId="0" applyNumberFormat="1" applyBorder="1"/>
    <xf numFmtId="44" fontId="0" fillId="0" borderId="1" xfId="0" applyNumberFormat="1" applyBorder="1"/>
    <xf numFmtId="0" fontId="0" fillId="0" borderId="0" xfId="0" applyBorder="1"/>
    <xf numFmtId="0" fontId="0" fillId="2" borderId="12" xfId="0" applyFill="1" applyBorder="1" applyAlignment="1">
      <alignment horizontal="center" vertical="center"/>
    </xf>
    <xf numFmtId="9" fontId="0" fillId="0" borderId="1" xfId="0" applyNumberFormat="1" applyBorder="1" applyAlignment="1">
      <alignment horizontal="right"/>
    </xf>
    <xf numFmtId="0" fontId="0" fillId="0" borderId="1" xfId="0" applyBorder="1" applyAlignment="1"/>
    <xf numFmtId="44" fontId="2" fillId="2" borderId="11" xfId="0" applyNumberFormat="1" applyFont="1" applyFill="1" applyBorder="1" applyAlignment="1">
      <alignment horizontal="left" vertical="top"/>
    </xf>
    <xf numFmtId="0" fontId="0" fillId="2" borderId="10" xfId="0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44" fontId="2" fillId="0" borderId="1" xfId="0" applyNumberFormat="1" applyFont="1" applyBorder="1" applyAlignment="1">
      <alignment horizontal="center" vertical="center"/>
    </xf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14" xfId="0" applyFill="1" applyBorder="1"/>
    <xf numFmtId="0" fontId="0" fillId="2" borderId="6" xfId="0" applyFill="1" applyBorder="1" applyAlignment="1"/>
    <xf numFmtId="0" fontId="0" fillId="2" borderId="6" xfId="0" applyFill="1" applyBorder="1"/>
    <xf numFmtId="0" fontId="0" fillId="2" borderId="7" xfId="0" applyFill="1" applyBorder="1"/>
    <xf numFmtId="0" fontId="0" fillId="2" borderId="10" xfId="0" applyFill="1" applyBorder="1"/>
    <xf numFmtId="0" fontId="0" fillId="2" borderId="9" xfId="0" applyFill="1" applyBorder="1"/>
    <xf numFmtId="0" fontId="2" fillId="2" borderId="8" xfId="0" applyFont="1" applyFill="1" applyBorder="1"/>
    <xf numFmtId="0" fontId="0" fillId="2" borderId="9" xfId="0" applyFill="1" applyBorder="1" applyAlignment="1">
      <alignment horizontal="left" vertical="center"/>
    </xf>
    <xf numFmtId="0" fontId="0" fillId="2" borderId="9" xfId="0" applyFill="1" applyBorder="1" applyAlignment="1">
      <alignment vertical="center"/>
    </xf>
    <xf numFmtId="14" fontId="0" fillId="2" borderId="9" xfId="0" applyNumberFormat="1" applyFill="1" applyBorder="1" applyAlignment="1">
      <alignment horizontal="left" vertical="center"/>
    </xf>
    <xf numFmtId="44" fontId="0" fillId="2" borderId="9" xfId="0" applyNumberForma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 wrapText="1"/>
    </xf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0" xfId="0" applyFont="1" applyFill="1" applyBorder="1"/>
    <xf numFmtId="0" fontId="2" fillId="2" borderId="20" xfId="0" applyFont="1" applyFill="1" applyBorder="1"/>
    <xf numFmtId="8" fontId="2" fillId="2" borderId="0" xfId="0" applyNumberFormat="1" applyFont="1" applyFill="1" applyBorder="1"/>
    <xf numFmtId="165" fontId="2" fillId="2" borderId="0" xfId="0" applyNumberFormat="1" applyFont="1" applyFill="1" applyBorder="1"/>
    <xf numFmtId="9" fontId="2" fillId="2" borderId="0" xfId="0" applyNumberFormat="1" applyFont="1" applyFill="1" applyBorder="1"/>
    <xf numFmtId="0" fontId="2" fillId="2" borderId="21" xfId="0" applyFont="1" applyFill="1" applyBorder="1"/>
    <xf numFmtId="0" fontId="2" fillId="2" borderId="22" xfId="0" applyFont="1" applyFill="1" applyBorder="1"/>
    <xf numFmtId="0" fontId="2" fillId="2" borderId="23" xfId="0" applyFont="1" applyFill="1" applyBorder="1"/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15" fontId="0" fillId="2" borderId="9" xfId="0" applyNumberForma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166" fontId="0" fillId="0" borderId="1" xfId="0" applyNumberFormat="1" applyBorder="1"/>
    <xf numFmtId="10" fontId="2" fillId="2" borderId="12" xfId="2" applyNumberFormat="1" applyFont="1" applyFill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1" applyNumberFormat="1" applyFont="1" applyBorder="1"/>
    <xf numFmtId="1" fontId="0" fillId="0" borderId="1" xfId="0" applyNumberFormat="1" applyBorder="1"/>
    <xf numFmtId="0" fontId="0" fillId="2" borderId="9" xfId="0" applyFill="1" applyBorder="1" applyAlignment="1">
      <alignment wrapText="1"/>
    </xf>
    <xf numFmtId="0" fontId="8" fillId="0" borderId="24" xfId="0" applyFont="1" applyBorder="1" applyAlignment="1">
      <alignment horizontal="center" vertical="center"/>
    </xf>
    <xf numFmtId="0" fontId="2" fillId="0" borderId="22" xfId="0" applyFont="1" applyBorder="1"/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center"/>
    </xf>
    <xf numFmtId="0" fontId="0" fillId="2" borderId="9" xfId="0" applyFill="1" applyBorder="1"/>
    <xf numFmtId="4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0" fillId="2" borderId="10" xfId="0" applyFill="1" applyBorder="1"/>
    <xf numFmtId="0" fontId="2" fillId="2" borderId="8" xfId="0" applyFont="1" applyFill="1" applyBorder="1" applyAlignment="1">
      <alignment horizontal="left"/>
    </xf>
    <xf numFmtId="0" fontId="0" fillId="0" borderId="1" xfId="0" applyBorder="1" applyAlignment="1">
      <alignment horizontal="right"/>
    </xf>
    <xf numFmtId="0" fontId="2" fillId="2" borderId="11" xfId="0" applyFont="1" applyFill="1" applyBorder="1" applyAlignment="1">
      <alignment horizontal="center" vertical="center" wrapText="1"/>
    </xf>
    <xf numFmtId="9" fontId="2" fillId="2" borderId="10" xfId="2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7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0" borderId="1" xfId="2" applyFont="1" applyBorder="1"/>
    <xf numFmtId="0" fontId="0" fillId="0" borderId="1" xfId="0" quotePrefix="1" applyBorder="1" applyAlignment="1">
      <alignment horizontal="center"/>
    </xf>
    <xf numFmtId="0" fontId="0" fillId="0" borderId="1" xfId="0" applyFill="1" applyBorder="1" applyAlignment="1">
      <alignment horizontal="center"/>
    </xf>
    <xf numFmtId="7" fontId="0" fillId="0" borderId="1" xfId="1" applyNumberFormat="1" applyFont="1" applyBorder="1" applyAlignment="1">
      <alignment horizontal="center"/>
    </xf>
    <xf numFmtId="9" fontId="0" fillId="0" borderId="1" xfId="2" applyFont="1" applyBorder="1" applyAlignment="1">
      <alignment horizontal="center"/>
    </xf>
    <xf numFmtId="166" fontId="0" fillId="0" borderId="1" xfId="0" applyNumberFormat="1" applyFill="1" applyBorder="1" applyAlignment="1">
      <alignment horizontal="left"/>
    </xf>
    <xf numFmtId="1" fontId="0" fillId="0" borderId="1" xfId="0" applyNumberFormat="1" applyBorder="1" applyAlignment="1">
      <alignment horizontal="center"/>
    </xf>
    <xf numFmtId="0" fontId="2" fillId="2" borderId="10" xfId="0" applyFont="1" applyFill="1" applyBorder="1" applyAlignment="1">
      <alignment vertical="center"/>
    </xf>
    <xf numFmtId="9" fontId="2" fillId="2" borderId="11" xfId="2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0" fillId="2" borderId="3" xfId="0" applyFont="1" applyFill="1" applyBorder="1" applyAlignment="1">
      <alignment horizontal="left"/>
    </xf>
    <xf numFmtId="0" fontId="0" fillId="2" borderId="4" xfId="0" applyFont="1" applyFill="1" applyBorder="1" applyAlignment="1">
      <alignment horizontal="left"/>
    </xf>
    <xf numFmtId="0" fontId="0" fillId="2" borderId="6" xfId="0" applyFont="1" applyFill="1" applyBorder="1" applyAlignment="1">
      <alignment horizontal="left"/>
    </xf>
    <xf numFmtId="0" fontId="0" fillId="2" borderId="7" xfId="0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1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left"/>
    </xf>
    <xf numFmtId="0" fontId="0" fillId="2" borderId="9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44" fontId="0" fillId="0" borderId="1" xfId="0" applyNumberFormat="1" applyBorder="1"/>
    <xf numFmtId="0" fontId="0" fillId="2" borderId="12" xfId="0" applyFill="1" applyBorder="1" applyAlignment="1">
      <alignment horizontal="left" vertical="center"/>
    </xf>
    <xf numFmtId="0" fontId="0" fillId="2" borderId="12" xfId="0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2" borderId="11" xfId="0" applyFont="1" applyFill="1" applyBorder="1" applyAlignment="1">
      <alignment horizontal="left" vertical="top"/>
    </xf>
    <xf numFmtId="0" fontId="0" fillId="2" borderId="9" xfId="0" applyFill="1" applyBorder="1"/>
    <xf numFmtId="0" fontId="0" fillId="2" borderId="1" xfId="0" applyFill="1" applyBorder="1"/>
    <xf numFmtId="0" fontId="2" fillId="2" borderId="1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2" borderId="13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9" xfId="0" applyFill="1" applyBorder="1" applyAlignment="1"/>
    <xf numFmtId="0" fontId="0" fillId="2" borderId="1" xfId="0" applyFill="1" applyBorder="1" applyAlignment="1"/>
    <xf numFmtId="0" fontId="4" fillId="0" borderId="1" xfId="0" applyFont="1" applyBorder="1" applyAlignment="1">
      <alignment horizontal="center"/>
    </xf>
    <xf numFmtId="44" fontId="2" fillId="2" borderId="2" xfId="0" applyNumberFormat="1" applyFont="1" applyFill="1" applyBorder="1"/>
    <xf numFmtId="44" fontId="2" fillId="2" borderId="4" xfId="0" applyNumberFormat="1" applyFont="1" applyFill="1" applyBorder="1"/>
    <xf numFmtId="44" fontId="0" fillId="2" borderId="5" xfId="0" applyNumberFormat="1" applyFill="1" applyBorder="1"/>
    <xf numFmtId="44" fontId="0" fillId="2" borderId="7" xfId="0" applyNumberFormat="1" applyFill="1" applyBorder="1"/>
    <xf numFmtId="0" fontId="0" fillId="2" borderId="5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44" fontId="2" fillId="2" borderId="3" xfId="0" applyNumberFormat="1" applyFont="1" applyFill="1" applyBorder="1" applyAlignment="1">
      <alignment horizontal="left" vertical="top"/>
    </xf>
    <xf numFmtId="44" fontId="2" fillId="2" borderId="4" xfId="0" applyNumberFormat="1" applyFont="1" applyFill="1" applyBorder="1" applyAlignment="1">
      <alignment horizontal="left" vertical="top"/>
    </xf>
    <xf numFmtId="14" fontId="0" fillId="2" borderId="0" xfId="0" applyNumberFormat="1" applyFill="1" applyBorder="1" applyAlignment="1">
      <alignment horizontal="center" vertical="center"/>
    </xf>
    <xf numFmtId="14" fontId="0" fillId="2" borderId="14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14" fontId="0" fillId="2" borderId="7" xfId="0" applyNumberFormat="1" applyFill="1" applyBorder="1" applyAlignment="1">
      <alignment horizontal="center" vertical="center"/>
    </xf>
    <xf numFmtId="4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4" fontId="0" fillId="0" borderId="8" xfId="0" applyNumberFormat="1" applyBorder="1" applyAlignment="1"/>
    <xf numFmtId="44" fontId="0" fillId="0" borderId="9" xfId="0" applyNumberFormat="1" applyBorder="1" applyAlignment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0" fillId="0" borderId="1" xfId="0" applyFill="1" applyBorder="1"/>
    <xf numFmtId="0" fontId="0" fillId="0" borderId="1" xfId="0" applyFont="1" applyBorder="1" applyAlignment="1">
      <alignment vertical="center"/>
    </xf>
    <xf numFmtId="0" fontId="0" fillId="0" borderId="1" xfId="0" applyFont="1" applyBorder="1" applyAlignment="1"/>
    <xf numFmtId="0" fontId="0" fillId="0" borderId="1" xfId="0" applyBorder="1" applyAlignment="1"/>
    <xf numFmtId="2" fontId="0" fillId="0" borderId="1" xfId="0" applyNumberForma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/>
    <xf numFmtId="0" fontId="0" fillId="0" borderId="9" xfId="0" applyBorder="1" applyAlignment="1"/>
    <xf numFmtId="0" fontId="2" fillId="0" borderId="10" xfId="0" applyFont="1" applyBorder="1" applyAlignment="1">
      <alignment horizontal="center" vertical="center"/>
    </xf>
    <xf numFmtId="0" fontId="0" fillId="0" borderId="10" xfId="0" applyBorder="1"/>
    <xf numFmtId="44" fontId="0" fillId="2" borderId="10" xfId="0" applyNumberFormat="1" applyFill="1" applyBorder="1" applyAlignment="1">
      <alignment horizontal="left"/>
    </xf>
    <xf numFmtId="8" fontId="0" fillId="2" borderId="10" xfId="0" applyNumberFormat="1" applyFill="1" applyBorder="1" applyAlignment="1">
      <alignment horizontal="left"/>
    </xf>
    <xf numFmtId="9" fontId="0" fillId="2" borderId="3" xfId="0" applyNumberFormat="1" applyFill="1" applyBorder="1" applyAlignment="1">
      <alignment horizontal="left"/>
    </xf>
    <xf numFmtId="0" fontId="2" fillId="0" borderId="11" xfId="0" applyFont="1" applyBorder="1" applyAlignment="1">
      <alignment horizontal="center" vertical="center" textRotation="90"/>
    </xf>
    <xf numFmtId="0" fontId="2" fillId="0" borderId="10" xfId="0" applyFont="1" applyBorder="1" applyAlignment="1"/>
    <xf numFmtId="0" fontId="2" fillId="0" borderId="9" xfId="0" applyFont="1" applyBorder="1" applyAlignment="1"/>
    <xf numFmtId="0" fontId="2" fillId="0" borderId="1" xfId="0" applyFont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left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11" xfId="0" applyFont="1" applyFill="1" applyBorder="1" applyAlignment="1"/>
    <xf numFmtId="0" fontId="0" fillId="2" borderId="12" xfId="0" applyFill="1" applyBorder="1" applyAlignment="1"/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8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8" xfId="0" applyFont="1" applyBorder="1" applyAlignment="1"/>
    <xf numFmtId="0" fontId="0" fillId="0" borderId="10" xfId="0" applyFont="1" applyBorder="1" applyAlignment="1"/>
    <xf numFmtId="0" fontId="0" fillId="0" borderId="9" xfId="0" applyFont="1" applyBorder="1" applyAlignment="1"/>
    <xf numFmtId="0" fontId="0" fillId="0" borderId="8" xfId="0" applyBorder="1"/>
    <xf numFmtId="0" fontId="0" fillId="0" borderId="9" xfId="0" applyBorder="1"/>
    <xf numFmtId="44" fontId="0" fillId="0" borderId="8" xfId="0" applyNumberFormat="1" applyBorder="1"/>
    <xf numFmtId="44" fontId="0" fillId="0" borderId="9" xfId="0" applyNumberFormat="1" applyBorder="1"/>
    <xf numFmtId="0" fontId="2" fillId="0" borderId="8" xfId="0" applyFont="1" applyFill="1" applyBorder="1" applyAlignment="1">
      <alignment horizontal="right"/>
    </xf>
    <xf numFmtId="0" fontId="2" fillId="0" borderId="10" xfId="0" applyFont="1" applyFill="1" applyBorder="1" applyAlignment="1">
      <alignment horizontal="right"/>
    </xf>
    <xf numFmtId="0" fontId="2" fillId="0" borderId="9" xfId="0" applyFont="1" applyFill="1" applyBorder="1" applyAlignment="1">
      <alignment horizontal="right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0" fillId="0" borderId="8" xfId="0" applyNumberFormat="1" applyFont="1" applyBorder="1"/>
    <xf numFmtId="44" fontId="0" fillId="0" borderId="9" xfId="0" applyNumberFormat="1" applyFont="1" applyBorder="1"/>
    <xf numFmtId="44" fontId="0" fillId="2" borderId="8" xfId="1" applyFont="1" applyFill="1" applyBorder="1" applyAlignment="1"/>
    <xf numFmtId="44" fontId="0" fillId="0" borderId="9" xfId="1" applyFont="1" applyBorder="1" applyAlignment="1"/>
    <xf numFmtId="0" fontId="0" fillId="0" borderId="8" xfId="0" applyFill="1" applyBorder="1" applyAlignment="1">
      <alignment horizontal="right"/>
    </xf>
    <xf numFmtId="0" fontId="0" fillId="0" borderId="10" xfId="0" applyFill="1" applyBorder="1" applyAlignment="1">
      <alignment horizontal="right"/>
    </xf>
    <xf numFmtId="0" fontId="0" fillId="0" borderId="9" xfId="0" applyFill="1" applyBorder="1" applyAlignment="1">
      <alignment horizontal="right"/>
    </xf>
    <xf numFmtId="0" fontId="2" fillId="0" borderId="8" xfId="0" applyFont="1" applyFill="1" applyBorder="1"/>
    <xf numFmtId="0" fontId="2" fillId="0" borderId="10" xfId="0" applyFont="1" applyFill="1" applyBorder="1"/>
    <xf numFmtId="0" fontId="2" fillId="0" borderId="9" xfId="0" applyFont="1" applyFill="1" applyBorder="1"/>
    <xf numFmtId="14" fontId="0" fillId="2" borderId="15" xfId="0" applyNumberFormat="1" applyFill="1" applyBorder="1" applyAlignment="1">
      <alignment horizontal="center" vertical="center"/>
    </xf>
    <xf numFmtId="14" fontId="0" fillId="2" borderId="12" xfId="0" applyNumberFormat="1" applyFill="1" applyBorder="1" applyAlignment="1">
      <alignment horizontal="center" vertic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8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9" xfId="0" applyBorder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0" fillId="2" borderId="13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2" borderId="10" xfId="0" applyNumberFormat="1" applyFill="1" applyBorder="1"/>
    <xf numFmtId="164" fontId="0" fillId="2" borderId="9" xfId="0" applyNumberFormat="1" applyFill="1" applyBorder="1"/>
    <xf numFmtId="0" fontId="0" fillId="2" borderId="10" xfId="0" applyFill="1" applyBorder="1"/>
    <xf numFmtId="0" fontId="2" fillId="2" borderId="8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0" fillId="2" borderId="10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top"/>
    </xf>
    <xf numFmtId="0" fontId="0" fillId="2" borderId="10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0" fillId="2" borderId="5" xfId="0" applyFill="1" applyBorder="1"/>
    <xf numFmtId="0" fontId="0" fillId="2" borderId="7" xfId="0" applyFill="1" applyBorder="1"/>
    <xf numFmtId="0" fontId="2" fillId="2" borderId="1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/>
    <xf numFmtId="0" fontId="2" fillId="2" borderId="4" xfId="0" applyFont="1" applyFill="1" applyBorder="1"/>
    <xf numFmtId="0" fontId="7" fillId="0" borderId="1" xfId="0" applyFont="1" applyBorder="1" applyAlignment="1">
      <alignment horizontal="right" vertic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right"/>
    </xf>
    <xf numFmtId="44" fontId="0" fillId="0" borderId="1" xfId="0" applyNumberFormat="1" applyBorder="1" applyAlignment="1">
      <alignment horizontal="right"/>
    </xf>
    <xf numFmtId="15" fontId="0" fillId="2" borderId="12" xfId="0" applyNumberFormat="1" applyFill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17" fontId="0" fillId="2" borderId="12" xfId="0" applyNumberFormat="1" applyFill="1" applyBorder="1" applyAlignment="1">
      <alignment horizontal="center"/>
    </xf>
    <xf numFmtId="0" fontId="0" fillId="2" borderId="1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0" fillId="2" borderId="15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165100</xdr:colOff>
          <xdr:row>4</xdr:row>
          <xdr:rowOff>114300</xdr:rowOff>
        </xdr:from>
        <xdr:to>
          <xdr:col>5</xdr:col>
          <xdr:colOff>584200</xdr:colOff>
          <xdr:row>5</xdr:row>
          <xdr:rowOff>190500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8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4</xdr:row>
          <xdr:rowOff>114300</xdr:rowOff>
        </xdr:from>
        <xdr:to>
          <xdr:col>6</xdr:col>
          <xdr:colOff>438150</xdr:colOff>
          <xdr:row>5</xdr:row>
          <xdr:rowOff>190500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8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527050</xdr:colOff>
          <xdr:row>4</xdr:row>
          <xdr:rowOff>114300</xdr:rowOff>
        </xdr:from>
        <xdr:to>
          <xdr:col>7</xdr:col>
          <xdr:colOff>323850</xdr:colOff>
          <xdr:row>5</xdr:row>
          <xdr:rowOff>190500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8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412750</xdr:colOff>
          <xdr:row>4</xdr:row>
          <xdr:rowOff>127000</xdr:rowOff>
        </xdr:from>
        <xdr:to>
          <xdr:col>8</xdr:col>
          <xdr:colOff>304800</xdr:colOff>
          <xdr:row>5</xdr:row>
          <xdr:rowOff>203200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8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OTHER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123825</xdr:colOff>
      <xdr:row>11</xdr:row>
      <xdr:rowOff>171450</xdr:rowOff>
    </xdr:from>
    <xdr:to>
      <xdr:col>26</xdr:col>
      <xdr:colOff>161925</xdr:colOff>
      <xdr:row>17</xdr:row>
      <xdr:rowOff>118721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2175" y="2800350"/>
          <a:ext cx="4305300" cy="1099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755650</xdr:colOff>
          <xdr:row>20</xdr:row>
          <xdr:rowOff>146050</xdr:rowOff>
        </xdr:from>
        <xdr:to>
          <xdr:col>2</xdr:col>
          <xdr:colOff>971550</xdr:colOff>
          <xdr:row>21</xdr:row>
          <xdr:rowOff>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5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107950</xdr:colOff>
          <xdr:row>21</xdr:row>
          <xdr:rowOff>152400</xdr:rowOff>
        </xdr:from>
        <xdr:to>
          <xdr:col>2</xdr:col>
          <xdr:colOff>1498600</xdr:colOff>
          <xdr:row>22</xdr:row>
          <xdr:rowOff>12700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5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609600</xdr:colOff>
          <xdr:row>22</xdr:row>
          <xdr:rowOff>152400</xdr:rowOff>
        </xdr:from>
        <xdr:to>
          <xdr:col>3</xdr:col>
          <xdr:colOff>228600</xdr:colOff>
          <xdr:row>23</xdr:row>
          <xdr:rowOff>12700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5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1181100</xdr:colOff>
          <xdr:row>22</xdr:row>
          <xdr:rowOff>165100</xdr:rowOff>
        </xdr:from>
        <xdr:to>
          <xdr:col>4</xdr:col>
          <xdr:colOff>355600</xdr:colOff>
          <xdr:row>23</xdr:row>
          <xdr:rowOff>19050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5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685800</xdr:colOff>
          <xdr:row>21</xdr:row>
          <xdr:rowOff>152400</xdr:rowOff>
        </xdr:from>
        <xdr:to>
          <xdr:col>3</xdr:col>
          <xdr:colOff>304800</xdr:colOff>
          <xdr:row>22</xdr:row>
          <xdr:rowOff>12700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5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20</xdr:row>
          <xdr:rowOff>133350</xdr:rowOff>
        </xdr:from>
        <xdr:to>
          <xdr:col>2</xdr:col>
          <xdr:colOff>1517650</xdr:colOff>
          <xdr:row>20</xdr:row>
          <xdr:rowOff>374650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5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1485900</xdr:colOff>
          <xdr:row>32</xdr:row>
          <xdr:rowOff>0</xdr:rowOff>
        </xdr:from>
        <xdr:to>
          <xdr:col>4</xdr:col>
          <xdr:colOff>209550</xdr:colOff>
          <xdr:row>32</xdr:row>
          <xdr:rowOff>247650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5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FOB FACTORY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32</xdr:row>
          <xdr:rowOff>0</xdr:rowOff>
        </xdr:from>
        <xdr:to>
          <xdr:col>6</xdr:col>
          <xdr:colOff>908050</xdr:colOff>
          <xdr:row>32</xdr:row>
          <xdr:rowOff>247650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5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508000</xdr:colOff>
          <xdr:row>32</xdr:row>
          <xdr:rowOff>31750</xdr:rowOff>
        </xdr:from>
        <xdr:to>
          <xdr:col>5</xdr:col>
          <xdr:colOff>342900</xdr:colOff>
          <xdr:row>32</xdr:row>
          <xdr:rowOff>247650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5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FOB JOB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508000</xdr:colOff>
          <xdr:row>32</xdr:row>
          <xdr:rowOff>0</xdr:rowOff>
        </xdr:from>
        <xdr:to>
          <xdr:col>2</xdr:col>
          <xdr:colOff>1333500</xdr:colOff>
          <xdr:row>32</xdr:row>
          <xdr:rowOff>247650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5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FAS PORT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466725</xdr:colOff>
      <xdr:row>16</xdr:row>
      <xdr:rowOff>152400</xdr:rowOff>
    </xdr:from>
    <xdr:to>
      <xdr:col>33</xdr:col>
      <xdr:colOff>323850</xdr:colOff>
      <xdr:row>29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1675" y="3781425"/>
          <a:ext cx="5343525" cy="2495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533400</xdr:colOff>
      <xdr:row>18</xdr:row>
      <xdr:rowOff>142875</xdr:rowOff>
    </xdr:from>
    <xdr:to>
      <xdr:col>20</xdr:col>
      <xdr:colOff>152400</xdr:colOff>
      <xdr:row>18</xdr:row>
      <xdr:rowOff>152401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CxnSpPr/>
      </xdr:nvCxnSpPr>
      <xdr:spPr>
        <a:xfrm flipV="1">
          <a:off x="12877800" y="3952875"/>
          <a:ext cx="1447800" cy="952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400050</xdr:colOff>
      <xdr:row>19</xdr:row>
      <xdr:rowOff>95250</xdr:rowOff>
    </xdr:from>
    <xdr:to>
      <xdr:col>26</xdr:col>
      <xdr:colOff>174238</xdr:colOff>
      <xdr:row>24</xdr:row>
      <xdr:rowOff>133350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96450" y="4467225"/>
          <a:ext cx="4650988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13" Type="http://schemas.openxmlformats.org/officeDocument/2006/relationships/ctrlProp" Target="../ctrlProps/ctrlProp1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12" Type="http://schemas.openxmlformats.org/officeDocument/2006/relationships/ctrlProp" Target="../ctrlProps/ctrlProp1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7.xml"/><Relationship Id="rId11" Type="http://schemas.openxmlformats.org/officeDocument/2006/relationships/ctrlProp" Target="../ctrlProps/ctrlProp12.xml"/><Relationship Id="rId5" Type="http://schemas.openxmlformats.org/officeDocument/2006/relationships/ctrlProp" Target="../ctrlProps/ctrlProp6.xml"/><Relationship Id="rId10" Type="http://schemas.openxmlformats.org/officeDocument/2006/relationships/ctrlProp" Target="../ctrlProps/ctrlProp11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58"/>
  <sheetViews>
    <sheetView view="pageBreakPreview" zoomScale="70" zoomScaleNormal="85" zoomScaleSheetLayoutView="70" workbookViewId="0">
      <selection activeCell="G8" sqref="G8"/>
    </sheetView>
  </sheetViews>
  <sheetFormatPr defaultRowHeight="14.5" x14ac:dyDescent="0.35"/>
  <cols>
    <col min="2" max="2" width="24.453125" bestFit="1" customWidth="1"/>
    <col min="3" max="3" width="68.7265625" customWidth="1"/>
    <col min="4" max="4" width="20.54296875" bestFit="1" customWidth="1"/>
    <col min="5" max="5" width="9.81640625" customWidth="1"/>
    <col min="6" max="6" width="15.26953125" customWidth="1"/>
    <col min="7" max="7" width="28.26953125" customWidth="1"/>
  </cols>
  <sheetData>
    <row r="3" spans="2:7" x14ac:dyDescent="0.35">
      <c r="B3" s="110" t="s">
        <v>0</v>
      </c>
      <c r="C3" s="110"/>
      <c r="D3" s="110"/>
      <c r="E3" s="110"/>
      <c r="F3" s="111" t="s">
        <v>3</v>
      </c>
      <c r="G3" s="111"/>
    </row>
    <row r="4" spans="2:7" x14ac:dyDescent="0.35">
      <c r="B4" s="110"/>
      <c r="C4" s="110"/>
      <c r="D4" s="110"/>
      <c r="E4" s="110"/>
      <c r="F4" s="111"/>
      <c r="G4" s="111"/>
    </row>
    <row r="5" spans="2:7" x14ac:dyDescent="0.35">
      <c r="B5" s="112" t="s">
        <v>1</v>
      </c>
      <c r="C5" s="114" t="s">
        <v>2</v>
      </c>
      <c r="D5" s="114"/>
      <c r="E5" s="115"/>
      <c r="F5" s="112" t="s">
        <v>351</v>
      </c>
      <c r="G5" s="118"/>
    </row>
    <row r="6" spans="2:7" x14ac:dyDescent="0.35">
      <c r="B6" s="113"/>
      <c r="C6" s="116"/>
      <c r="D6" s="116"/>
      <c r="E6" s="117"/>
      <c r="F6" s="113" t="s">
        <v>4</v>
      </c>
      <c r="G6" s="119"/>
    </row>
    <row r="7" spans="2:7" ht="35.25" customHeight="1" x14ac:dyDescent="0.35">
      <c r="B7" s="1" t="s">
        <v>9</v>
      </c>
      <c r="C7" s="2" t="s">
        <v>5</v>
      </c>
      <c r="D7" s="1" t="s">
        <v>8</v>
      </c>
      <c r="E7" s="2" t="s">
        <v>6</v>
      </c>
      <c r="F7" s="1" t="s">
        <v>7</v>
      </c>
      <c r="G7" s="1" t="s">
        <v>352</v>
      </c>
    </row>
    <row r="8" spans="2:7" x14ac:dyDescent="0.35">
      <c r="B8" s="5">
        <v>1</v>
      </c>
      <c r="C8" s="3" t="s">
        <v>11</v>
      </c>
      <c r="D8" s="3">
        <v>1</v>
      </c>
      <c r="E8" s="23" t="s">
        <v>12</v>
      </c>
      <c r="F8" s="7" t="s">
        <v>13</v>
      </c>
      <c r="G8" s="75">
        <v>913500</v>
      </c>
    </row>
    <row r="9" spans="2:7" x14ac:dyDescent="0.35">
      <c r="B9" s="5"/>
      <c r="C9" s="3"/>
      <c r="D9" s="3"/>
      <c r="E9" s="3"/>
      <c r="F9" s="3"/>
      <c r="G9" s="75"/>
    </row>
    <row r="10" spans="2:7" x14ac:dyDescent="0.35">
      <c r="B10" s="5"/>
      <c r="C10" s="3"/>
      <c r="D10" s="3"/>
      <c r="E10" s="3"/>
      <c r="F10" s="3"/>
      <c r="G10" s="75"/>
    </row>
    <row r="11" spans="2:7" x14ac:dyDescent="0.35">
      <c r="B11" s="5"/>
      <c r="C11" s="3"/>
      <c r="D11" s="3"/>
      <c r="E11" s="3"/>
      <c r="F11" s="3"/>
      <c r="G11" s="75"/>
    </row>
    <row r="12" spans="2:7" x14ac:dyDescent="0.35">
      <c r="B12" s="5"/>
      <c r="C12" s="3"/>
      <c r="D12" s="3"/>
      <c r="E12" s="3"/>
      <c r="F12" s="3"/>
      <c r="G12" s="75"/>
    </row>
    <row r="13" spans="2:7" x14ac:dyDescent="0.35">
      <c r="B13" s="5"/>
      <c r="C13" s="3"/>
      <c r="D13" s="3"/>
      <c r="E13" s="3"/>
      <c r="F13" s="3"/>
      <c r="G13" s="75"/>
    </row>
    <row r="14" spans="2:7" x14ac:dyDescent="0.35">
      <c r="B14" s="5"/>
      <c r="C14" s="3"/>
      <c r="D14" s="3"/>
      <c r="E14" s="3"/>
      <c r="F14" s="3"/>
      <c r="G14" s="75"/>
    </row>
    <row r="15" spans="2:7" x14ac:dyDescent="0.35">
      <c r="B15" s="5"/>
      <c r="C15" s="3"/>
      <c r="D15" s="3"/>
      <c r="E15" s="3"/>
      <c r="F15" s="3"/>
      <c r="G15" s="75"/>
    </row>
    <row r="16" spans="2:7" x14ac:dyDescent="0.35">
      <c r="B16" s="5"/>
      <c r="C16" s="3"/>
      <c r="D16" s="3"/>
      <c r="E16" s="3"/>
      <c r="F16" s="3"/>
      <c r="G16" s="75"/>
    </row>
    <row r="17" spans="2:7" x14ac:dyDescent="0.35">
      <c r="B17" s="5"/>
      <c r="C17" s="3"/>
      <c r="D17" s="3"/>
      <c r="E17" s="3"/>
      <c r="F17" s="3"/>
      <c r="G17" s="75"/>
    </row>
    <row r="18" spans="2:7" x14ac:dyDescent="0.35">
      <c r="B18" s="5"/>
      <c r="C18" s="3"/>
      <c r="D18" s="3"/>
      <c r="E18" s="3"/>
      <c r="F18" s="3"/>
      <c r="G18" s="75"/>
    </row>
    <row r="19" spans="2:7" x14ac:dyDescent="0.35">
      <c r="B19" s="5"/>
      <c r="C19" s="3"/>
      <c r="D19" s="3"/>
      <c r="E19" s="3"/>
      <c r="F19" s="3"/>
      <c r="G19" s="75"/>
    </row>
    <row r="20" spans="2:7" x14ac:dyDescent="0.35">
      <c r="B20" s="5"/>
      <c r="C20" s="3"/>
      <c r="D20" s="3"/>
      <c r="E20" s="3"/>
      <c r="F20" s="3"/>
      <c r="G20" s="75"/>
    </row>
    <row r="21" spans="2:7" x14ac:dyDescent="0.35">
      <c r="B21" s="5"/>
      <c r="C21" s="3"/>
      <c r="D21" s="3"/>
      <c r="E21" s="3"/>
      <c r="F21" s="3"/>
      <c r="G21" s="75"/>
    </row>
    <row r="22" spans="2:7" x14ac:dyDescent="0.35">
      <c r="B22" s="5"/>
      <c r="C22" s="3"/>
      <c r="D22" s="3"/>
      <c r="E22" s="3"/>
      <c r="F22" s="3"/>
      <c r="G22" s="75"/>
    </row>
    <row r="23" spans="2:7" x14ac:dyDescent="0.35">
      <c r="B23" s="5"/>
      <c r="C23" s="3"/>
      <c r="D23" s="3"/>
      <c r="E23" s="3"/>
      <c r="F23" s="3"/>
      <c r="G23" s="75"/>
    </row>
    <row r="24" spans="2:7" x14ac:dyDescent="0.35">
      <c r="B24" s="5"/>
      <c r="C24" s="3"/>
      <c r="D24" s="3"/>
      <c r="E24" s="3"/>
      <c r="F24" s="3"/>
      <c r="G24" s="75"/>
    </row>
    <row r="25" spans="2:7" x14ac:dyDescent="0.35">
      <c r="B25" s="5"/>
      <c r="C25" s="3"/>
      <c r="D25" s="3"/>
      <c r="E25" s="3"/>
      <c r="F25" s="3"/>
      <c r="G25" s="75"/>
    </row>
    <row r="26" spans="2:7" x14ac:dyDescent="0.35">
      <c r="B26" s="5"/>
      <c r="C26" s="3"/>
      <c r="D26" s="3"/>
      <c r="E26" s="3"/>
      <c r="F26" s="3"/>
      <c r="G26" s="75"/>
    </row>
    <row r="27" spans="2:7" x14ac:dyDescent="0.35">
      <c r="B27" s="5"/>
      <c r="C27" s="3"/>
      <c r="D27" s="3"/>
      <c r="E27" s="3"/>
      <c r="F27" s="3"/>
      <c r="G27" s="75"/>
    </row>
    <row r="28" spans="2:7" x14ac:dyDescent="0.35">
      <c r="B28" s="5"/>
      <c r="C28" s="3"/>
      <c r="D28" s="3"/>
      <c r="E28" s="3"/>
      <c r="F28" s="3"/>
      <c r="G28" s="75"/>
    </row>
    <row r="29" spans="2:7" x14ac:dyDescent="0.35">
      <c r="B29" s="5"/>
      <c r="C29" s="3"/>
      <c r="D29" s="3"/>
      <c r="E29" s="3"/>
      <c r="F29" s="3"/>
      <c r="G29" s="75"/>
    </row>
    <row r="30" spans="2:7" x14ac:dyDescent="0.35">
      <c r="B30" s="5"/>
      <c r="C30" s="3"/>
      <c r="D30" s="3"/>
      <c r="E30" s="3"/>
      <c r="F30" s="3"/>
      <c r="G30" s="75"/>
    </row>
    <row r="31" spans="2:7" x14ac:dyDescent="0.35">
      <c r="B31" s="5"/>
      <c r="C31" s="3"/>
      <c r="D31" s="3"/>
      <c r="E31" s="3"/>
      <c r="F31" s="3"/>
      <c r="G31" s="75"/>
    </row>
    <row r="32" spans="2:7" x14ac:dyDescent="0.35">
      <c r="B32" s="5"/>
      <c r="C32" s="3"/>
      <c r="D32" s="3"/>
      <c r="E32" s="3"/>
      <c r="F32" s="3"/>
      <c r="G32" s="75"/>
    </row>
    <row r="33" spans="2:7" x14ac:dyDescent="0.35">
      <c r="B33" s="5"/>
      <c r="C33" s="3"/>
      <c r="D33" s="3"/>
      <c r="E33" s="3"/>
      <c r="F33" s="3"/>
      <c r="G33" s="75"/>
    </row>
    <row r="34" spans="2:7" x14ac:dyDescent="0.35">
      <c r="B34" s="5"/>
      <c r="C34" s="3"/>
      <c r="D34" s="3"/>
      <c r="E34" s="3"/>
      <c r="F34" s="3"/>
      <c r="G34" s="75"/>
    </row>
    <row r="35" spans="2:7" x14ac:dyDescent="0.35">
      <c r="B35" s="5"/>
      <c r="C35" s="3"/>
      <c r="D35" s="3"/>
      <c r="E35" s="3"/>
      <c r="F35" s="3"/>
      <c r="G35" s="75"/>
    </row>
    <row r="36" spans="2:7" x14ac:dyDescent="0.35">
      <c r="B36" s="5"/>
      <c r="C36" s="3"/>
      <c r="D36" s="3"/>
      <c r="E36" s="3"/>
      <c r="F36" s="3"/>
      <c r="G36" s="75"/>
    </row>
    <row r="37" spans="2:7" x14ac:dyDescent="0.35">
      <c r="B37" s="5"/>
      <c r="C37" s="3"/>
      <c r="D37" s="3"/>
      <c r="E37" s="3"/>
      <c r="F37" s="3"/>
      <c r="G37" s="75"/>
    </row>
    <row r="38" spans="2:7" x14ac:dyDescent="0.35">
      <c r="B38" s="5"/>
      <c r="C38" s="3"/>
      <c r="D38" s="3"/>
      <c r="E38" s="3"/>
      <c r="F38" s="3"/>
      <c r="G38" s="75"/>
    </row>
    <row r="39" spans="2:7" x14ac:dyDescent="0.35">
      <c r="B39" s="5"/>
      <c r="C39" s="3"/>
      <c r="D39" s="3"/>
      <c r="E39" s="3"/>
      <c r="F39" s="3"/>
      <c r="G39" s="75"/>
    </row>
    <row r="40" spans="2:7" x14ac:dyDescent="0.35">
      <c r="B40" s="5"/>
      <c r="C40" s="3"/>
      <c r="D40" s="3"/>
      <c r="E40" s="3"/>
      <c r="F40" s="3"/>
      <c r="G40" s="75"/>
    </row>
    <row r="41" spans="2:7" x14ac:dyDescent="0.35">
      <c r="B41" s="5"/>
      <c r="C41" s="3"/>
      <c r="D41" s="3"/>
      <c r="E41" s="3"/>
      <c r="F41" s="3"/>
      <c r="G41" s="75"/>
    </row>
    <row r="42" spans="2:7" x14ac:dyDescent="0.35">
      <c r="B42" s="5"/>
      <c r="C42" s="3"/>
      <c r="D42" s="3"/>
      <c r="E42" s="3"/>
      <c r="F42" s="3"/>
      <c r="G42" s="75"/>
    </row>
    <row r="43" spans="2:7" x14ac:dyDescent="0.35">
      <c r="B43" s="5"/>
      <c r="C43" s="3"/>
      <c r="D43" s="3"/>
      <c r="E43" s="3"/>
      <c r="F43" s="3"/>
      <c r="G43" s="75"/>
    </row>
    <row r="44" spans="2:7" x14ac:dyDescent="0.35">
      <c r="B44" s="5"/>
      <c r="C44" s="3"/>
      <c r="D44" s="3"/>
      <c r="E44" s="3"/>
      <c r="F44" s="3"/>
      <c r="G44" s="75"/>
    </row>
    <row r="45" spans="2:7" x14ac:dyDescent="0.35">
      <c r="B45" s="5"/>
      <c r="C45" s="3"/>
      <c r="D45" s="3"/>
      <c r="E45" s="3"/>
      <c r="F45" s="3"/>
      <c r="G45" s="75"/>
    </row>
    <row r="46" spans="2:7" x14ac:dyDescent="0.35">
      <c r="B46" s="5"/>
      <c r="C46" s="3"/>
      <c r="D46" s="3"/>
      <c r="E46" s="3"/>
      <c r="F46" s="3"/>
      <c r="G46" s="75"/>
    </row>
    <row r="47" spans="2:7" x14ac:dyDescent="0.35">
      <c r="B47" s="5"/>
      <c r="C47" s="3"/>
      <c r="D47" s="3"/>
      <c r="E47" s="3" t="s">
        <v>14</v>
      </c>
      <c r="F47" s="3"/>
      <c r="G47" s="75">
        <f>SUM(G8:G46)</f>
        <v>913500</v>
      </c>
    </row>
    <row r="48" spans="2:7" x14ac:dyDescent="0.35">
      <c r="B48" s="5"/>
      <c r="C48" s="3"/>
      <c r="D48" s="3"/>
      <c r="E48" s="3"/>
      <c r="F48" s="3"/>
      <c r="G48" s="75"/>
    </row>
    <row r="49" spans="2:7" x14ac:dyDescent="0.35">
      <c r="B49" s="3"/>
      <c r="C49" s="3"/>
      <c r="D49" s="3"/>
      <c r="E49" s="3"/>
      <c r="F49" s="3"/>
      <c r="G49" s="75"/>
    </row>
    <row r="50" spans="2:7" x14ac:dyDescent="0.35">
      <c r="B50" s="7"/>
      <c r="C50" t="s">
        <v>15</v>
      </c>
      <c r="D50" s="3"/>
      <c r="E50" s="3"/>
      <c r="F50" s="3"/>
      <c r="G50" s="75"/>
    </row>
    <row r="51" spans="2:7" x14ac:dyDescent="0.35">
      <c r="B51" s="5"/>
      <c r="C51" s="7" t="s">
        <v>16</v>
      </c>
      <c r="D51" s="3"/>
      <c r="E51" s="3"/>
      <c r="F51" s="3"/>
      <c r="G51" s="75"/>
    </row>
    <row r="52" spans="2:7" x14ac:dyDescent="0.35">
      <c r="B52" s="5"/>
      <c r="C52" s="3"/>
      <c r="D52" s="3"/>
      <c r="E52" s="3"/>
      <c r="F52" s="3"/>
      <c r="G52" s="75"/>
    </row>
    <row r="53" spans="2:7" x14ac:dyDescent="0.35">
      <c r="B53" s="5"/>
      <c r="C53" s="5" t="s">
        <v>264</v>
      </c>
      <c r="D53" s="3"/>
      <c r="E53" s="3"/>
      <c r="F53" s="3"/>
      <c r="G53" s="75"/>
    </row>
    <row r="54" spans="2:7" x14ac:dyDescent="0.35">
      <c r="B54" s="5"/>
      <c r="C54" s="3"/>
      <c r="D54" s="3"/>
      <c r="E54" s="3"/>
      <c r="F54" s="3"/>
      <c r="G54" s="75"/>
    </row>
    <row r="55" spans="2:7" x14ac:dyDescent="0.35">
      <c r="B55" s="5"/>
      <c r="C55" s="3"/>
      <c r="D55" s="3"/>
      <c r="E55" s="3"/>
      <c r="F55" s="3"/>
      <c r="G55" s="75"/>
    </row>
    <row r="56" spans="2:7" x14ac:dyDescent="0.35">
      <c r="B56" s="5"/>
      <c r="C56" s="3"/>
      <c r="D56" s="3"/>
      <c r="E56" s="3"/>
      <c r="F56" s="3"/>
      <c r="G56" s="75"/>
    </row>
    <row r="57" spans="2:7" x14ac:dyDescent="0.35">
      <c r="B57" s="5"/>
      <c r="C57" s="3"/>
      <c r="D57" s="3"/>
      <c r="E57" s="3"/>
      <c r="F57" s="3"/>
      <c r="G57" s="28"/>
    </row>
    <row r="58" spans="2:7" x14ac:dyDescent="0.35">
      <c r="B58" s="4" t="s">
        <v>0</v>
      </c>
      <c r="C58" s="6" t="s">
        <v>10</v>
      </c>
    </row>
  </sheetData>
  <mergeCells count="6">
    <mergeCell ref="B3:E4"/>
    <mergeCell ref="F3:G4"/>
    <mergeCell ref="B5:B6"/>
    <mergeCell ref="C5:E6"/>
    <mergeCell ref="F5:G5"/>
    <mergeCell ref="F6:G6"/>
  </mergeCells>
  <pageMargins left="0.7" right="0.7" top="0.75" bottom="0.75" header="0.3" footer="0.3"/>
  <pageSetup scale="4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X43"/>
  <sheetViews>
    <sheetView view="pageBreakPreview" zoomScaleNormal="100" zoomScaleSheetLayoutView="100" workbookViewId="0">
      <selection activeCell="AC35" sqref="AC35"/>
    </sheetView>
  </sheetViews>
  <sheetFormatPr defaultRowHeight="14.5" x14ac:dyDescent="0.35"/>
  <cols>
    <col min="3" max="3" width="14.54296875" customWidth="1"/>
    <col min="7" max="7" width="9.81640625" customWidth="1"/>
    <col min="10" max="10" width="10.26953125" customWidth="1"/>
    <col min="12" max="12" width="10.7265625" customWidth="1"/>
    <col min="15" max="15" width="6.81640625" hidden="1" customWidth="1"/>
    <col min="16" max="23" width="9.1796875" hidden="1" customWidth="1"/>
    <col min="24" max="24" width="0" hidden="1" customWidth="1"/>
  </cols>
  <sheetData>
    <row r="3" spans="2:24" x14ac:dyDescent="0.35">
      <c r="B3" s="310" t="s">
        <v>205</v>
      </c>
      <c r="C3" s="311"/>
      <c r="D3" s="311"/>
      <c r="E3" s="311"/>
      <c r="F3" s="311"/>
      <c r="G3" s="311"/>
      <c r="H3" s="311"/>
      <c r="I3" s="311"/>
      <c r="J3" s="311"/>
      <c r="K3" s="312"/>
      <c r="L3" s="320" t="s">
        <v>206</v>
      </c>
      <c r="M3" s="321"/>
    </row>
    <row r="4" spans="2:24" x14ac:dyDescent="0.35">
      <c r="B4" s="313"/>
      <c r="C4" s="314"/>
      <c r="D4" s="314"/>
      <c r="E4" s="314"/>
      <c r="F4" s="314"/>
      <c r="G4" s="314"/>
      <c r="H4" s="314"/>
      <c r="I4" s="314"/>
      <c r="J4" s="314"/>
      <c r="K4" s="315"/>
      <c r="L4" s="302" t="s">
        <v>207</v>
      </c>
      <c r="M4" s="303"/>
    </row>
    <row r="5" spans="2:24" x14ac:dyDescent="0.35">
      <c r="B5" s="318" t="s">
        <v>171</v>
      </c>
      <c r="C5" s="316" t="s">
        <v>208</v>
      </c>
      <c r="D5" s="316"/>
      <c r="E5" s="316"/>
      <c r="F5" s="316"/>
      <c r="G5" s="316"/>
      <c r="H5" s="316"/>
      <c r="I5" s="316"/>
      <c r="J5" s="316"/>
      <c r="K5" s="317"/>
      <c r="L5" s="320" t="s">
        <v>209</v>
      </c>
      <c r="M5" s="321"/>
    </row>
    <row r="6" spans="2:24" x14ac:dyDescent="0.35">
      <c r="B6" s="319"/>
      <c r="C6" s="148"/>
      <c r="D6" s="148"/>
      <c r="E6" s="148"/>
      <c r="F6" s="148"/>
      <c r="G6" s="148"/>
      <c r="H6" s="148"/>
      <c r="I6" s="148"/>
      <c r="J6" s="148"/>
      <c r="K6" s="149"/>
      <c r="L6" s="302" t="s">
        <v>210</v>
      </c>
      <c r="M6" s="303"/>
    </row>
    <row r="7" spans="2:24" x14ac:dyDescent="0.35">
      <c r="B7" s="274" t="s">
        <v>344</v>
      </c>
      <c r="C7" s="275"/>
      <c r="D7" s="275"/>
      <c r="E7" s="275"/>
      <c r="F7" s="275"/>
      <c r="G7" s="308"/>
      <c r="H7" s="138" t="s">
        <v>212</v>
      </c>
      <c r="I7" s="139"/>
      <c r="J7" s="139"/>
      <c r="K7" s="140"/>
      <c r="L7" s="320" t="s">
        <v>150</v>
      </c>
      <c r="M7" s="321"/>
    </row>
    <row r="8" spans="2:24" x14ac:dyDescent="0.35">
      <c r="B8" s="162" t="s">
        <v>211</v>
      </c>
      <c r="C8" s="309"/>
      <c r="D8" s="309"/>
      <c r="E8" s="309"/>
      <c r="F8" s="309"/>
      <c r="G8" s="163"/>
      <c r="H8" s="162" t="s">
        <v>152</v>
      </c>
      <c r="I8" s="309"/>
      <c r="J8" s="309"/>
      <c r="K8" s="163"/>
      <c r="L8" s="302" t="s">
        <v>151</v>
      </c>
      <c r="M8" s="303"/>
    </row>
    <row r="9" spans="2:24" x14ac:dyDescent="0.35">
      <c r="B9" s="249" t="s">
        <v>213</v>
      </c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1"/>
    </row>
    <row r="10" spans="2:24" x14ac:dyDescent="0.35">
      <c r="B10" s="306" t="s">
        <v>214</v>
      </c>
      <c r="C10" s="306"/>
      <c r="D10" s="304" t="s">
        <v>215</v>
      </c>
      <c r="E10" s="124" t="s">
        <v>216</v>
      </c>
      <c r="F10" s="124"/>
      <c r="G10" s="304" t="s">
        <v>219</v>
      </c>
      <c r="H10" s="124" t="s">
        <v>220</v>
      </c>
      <c r="I10" s="124"/>
      <c r="J10" s="304" t="s">
        <v>221</v>
      </c>
      <c r="K10" s="304" t="s">
        <v>222</v>
      </c>
      <c r="L10" s="304" t="s">
        <v>223</v>
      </c>
      <c r="M10" s="304" t="s">
        <v>224</v>
      </c>
    </row>
    <row r="11" spans="2:24" ht="60" customHeight="1" x14ac:dyDescent="0.35">
      <c r="B11" s="307"/>
      <c r="C11" s="307"/>
      <c r="D11" s="305"/>
      <c r="E11" s="68" t="s">
        <v>217</v>
      </c>
      <c r="F11" s="68" t="s">
        <v>218</v>
      </c>
      <c r="G11" s="305"/>
      <c r="H11" s="68" t="s">
        <v>236</v>
      </c>
      <c r="I11" s="68" t="s">
        <v>218</v>
      </c>
      <c r="J11" s="305"/>
      <c r="K11" s="305"/>
      <c r="L11" s="305"/>
      <c r="M11" s="305"/>
    </row>
    <row r="12" spans="2:24" x14ac:dyDescent="0.35">
      <c r="B12" s="154" t="s">
        <v>225</v>
      </c>
      <c r="C12" s="154"/>
      <c r="D12" s="54" t="s">
        <v>226</v>
      </c>
      <c r="E12" s="30" t="s">
        <v>227</v>
      </c>
      <c r="F12" s="30" t="s">
        <v>228</v>
      </c>
      <c r="G12" s="30" t="s">
        <v>229</v>
      </c>
      <c r="H12" s="30" t="s">
        <v>230</v>
      </c>
      <c r="I12" s="30" t="s">
        <v>231</v>
      </c>
      <c r="J12" s="30" t="s">
        <v>232</v>
      </c>
      <c r="K12" s="30" t="s">
        <v>233</v>
      </c>
      <c r="L12" s="30" t="s">
        <v>234</v>
      </c>
      <c r="M12" s="30" t="s">
        <v>235</v>
      </c>
    </row>
    <row r="13" spans="2:24" x14ac:dyDescent="0.35">
      <c r="B13" s="242" t="s">
        <v>345</v>
      </c>
      <c r="C13" s="243"/>
      <c r="D13" s="27">
        <v>20.49</v>
      </c>
      <c r="E13" s="84">
        <v>10</v>
      </c>
      <c r="F13" s="27">
        <f>D13*E13/100</f>
        <v>2.0489999999999999</v>
      </c>
      <c r="G13" s="27">
        <f>D13+F13</f>
        <v>22.538999999999998</v>
      </c>
      <c r="H13" s="84">
        <v>38.700000000000003</v>
      </c>
      <c r="I13" s="27">
        <f>G13*H13/100</f>
        <v>8.7225929999999998</v>
      </c>
      <c r="J13" s="27">
        <f>G13+I13</f>
        <v>31.261592999999998</v>
      </c>
      <c r="K13" s="27">
        <v>5.55</v>
      </c>
      <c r="L13" s="27">
        <v>2</v>
      </c>
      <c r="M13" s="27">
        <f>J13+K13+L13</f>
        <v>38.811592999999995</v>
      </c>
    </row>
    <row r="14" spans="2:24" x14ac:dyDescent="0.35">
      <c r="B14" s="242" t="s">
        <v>113</v>
      </c>
      <c r="C14" s="243"/>
      <c r="D14" s="27">
        <v>18.489999999999998</v>
      </c>
      <c r="E14" s="84">
        <v>10</v>
      </c>
      <c r="F14" s="27">
        <f t="shared" ref="F14:F42" si="0">D14*E14/100</f>
        <v>1.8489999999999998</v>
      </c>
      <c r="G14" s="27">
        <f t="shared" ref="G14:G42" si="1">D14+F14</f>
        <v>20.338999999999999</v>
      </c>
      <c r="H14" s="84">
        <v>38.700000000000003</v>
      </c>
      <c r="I14" s="27">
        <f t="shared" ref="I14:I19" si="2">G14*H14/100</f>
        <v>7.8711929999999999</v>
      </c>
      <c r="J14" s="27">
        <f t="shared" ref="J14:J42" si="3">G14+I14</f>
        <v>28.210192999999997</v>
      </c>
      <c r="K14" s="27">
        <v>5.55</v>
      </c>
      <c r="L14" s="27">
        <v>2</v>
      </c>
      <c r="M14" s="27">
        <f t="shared" ref="M14:M42" si="4">J14+K14+L14</f>
        <v>35.760192999999994</v>
      </c>
    </row>
    <row r="15" spans="2:24" ht="15" thickBot="1" x14ac:dyDescent="0.4">
      <c r="B15" s="242" t="s">
        <v>346</v>
      </c>
      <c r="C15" s="243"/>
      <c r="D15" s="27">
        <v>16.47</v>
      </c>
      <c r="E15" s="84">
        <v>10</v>
      </c>
      <c r="F15" s="27">
        <f t="shared" si="0"/>
        <v>1.6469999999999998</v>
      </c>
      <c r="G15" s="27">
        <f t="shared" si="1"/>
        <v>18.116999999999997</v>
      </c>
      <c r="H15" s="84">
        <v>38.700000000000003</v>
      </c>
      <c r="I15" s="27">
        <f t="shared" si="2"/>
        <v>7.0112789999999992</v>
      </c>
      <c r="J15" s="27">
        <f t="shared" si="3"/>
        <v>25.128278999999996</v>
      </c>
      <c r="K15" s="27">
        <v>4.43</v>
      </c>
      <c r="L15" s="27">
        <v>3</v>
      </c>
      <c r="M15" s="27">
        <f t="shared" si="4"/>
        <v>32.558278999999999</v>
      </c>
    </row>
    <row r="16" spans="2:24" x14ac:dyDescent="0.35">
      <c r="B16" s="242" t="s">
        <v>112</v>
      </c>
      <c r="C16" s="243"/>
      <c r="D16" s="27">
        <v>14.47</v>
      </c>
      <c r="E16" s="84">
        <v>10</v>
      </c>
      <c r="F16" s="27">
        <f t="shared" si="0"/>
        <v>1.4470000000000001</v>
      </c>
      <c r="G16" s="27">
        <f t="shared" si="1"/>
        <v>15.917000000000002</v>
      </c>
      <c r="H16" s="84">
        <v>38.700000000000003</v>
      </c>
      <c r="I16" s="27">
        <f t="shared" si="2"/>
        <v>6.159879000000001</v>
      </c>
      <c r="J16" s="27">
        <f t="shared" si="3"/>
        <v>22.076879000000002</v>
      </c>
      <c r="K16" s="27">
        <v>4.43</v>
      </c>
      <c r="L16" s="27">
        <v>3</v>
      </c>
      <c r="M16" s="27">
        <f t="shared" si="4"/>
        <v>29.506879000000001</v>
      </c>
      <c r="O16" s="55" t="s">
        <v>238</v>
      </c>
      <c r="P16" s="56"/>
      <c r="Q16" s="56"/>
      <c r="R16" s="56"/>
      <c r="S16" s="56"/>
      <c r="T16" s="56"/>
      <c r="U16" s="56"/>
      <c r="V16" s="56"/>
      <c r="W16" s="57"/>
      <c r="X16" s="29"/>
    </row>
    <row r="17" spans="2:24" x14ac:dyDescent="0.35">
      <c r="B17" s="242" t="s">
        <v>114</v>
      </c>
      <c r="C17" s="243"/>
      <c r="D17" s="27">
        <v>18.97</v>
      </c>
      <c r="E17" s="84">
        <v>10</v>
      </c>
      <c r="F17" s="27">
        <f t="shared" si="0"/>
        <v>1.8969999999999998</v>
      </c>
      <c r="G17" s="27">
        <f t="shared" si="1"/>
        <v>20.866999999999997</v>
      </c>
      <c r="H17" s="84">
        <v>29.7</v>
      </c>
      <c r="I17" s="27">
        <f t="shared" si="2"/>
        <v>6.1974989999999988</v>
      </c>
      <c r="J17" s="27">
        <f t="shared" si="3"/>
        <v>27.064498999999998</v>
      </c>
      <c r="K17" s="27">
        <v>6.08</v>
      </c>
      <c r="L17" s="27">
        <v>5</v>
      </c>
      <c r="M17" s="27">
        <f t="shared" si="4"/>
        <v>38.144498999999996</v>
      </c>
      <c r="O17" s="58" t="s">
        <v>239</v>
      </c>
      <c r="P17" s="59"/>
      <c r="Q17" s="59"/>
      <c r="R17" s="59"/>
      <c r="S17" s="59"/>
      <c r="T17" s="59"/>
      <c r="U17" s="59"/>
      <c r="V17" s="59"/>
      <c r="W17" s="60"/>
      <c r="X17" s="29"/>
    </row>
    <row r="18" spans="2:24" x14ac:dyDescent="0.35">
      <c r="B18" s="242" t="s">
        <v>237</v>
      </c>
      <c r="C18" s="243"/>
      <c r="D18" s="27">
        <v>14.8</v>
      </c>
      <c r="E18" s="84">
        <v>10</v>
      </c>
      <c r="F18" s="27">
        <f t="shared" si="0"/>
        <v>1.48</v>
      </c>
      <c r="G18" s="27">
        <f t="shared" si="1"/>
        <v>16.28</v>
      </c>
      <c r="H18" s="84">
        <v>29.7</v>
      </c>
      <c r="I18" s="27">
        <f t="shared" si="2"/>
        <v>4.8351600000000001</v>
      </c>
      <c r="J18" s="27">
        <f t="shared" si="3"/>
        <v>21.115160000000003</v>
      </c>
      <c r="K18" s="27">
        <v>6.08</v>
      </c>
      <c r="L18" s="27">
        <v>5</v>
      </c>
      <c r="M18" s="27">
        <f t="shared" si="4"/>
        <v>32.195160000000001</v>
      </c>
      <c r="O18" s="58"/>
      <c r="P18" s="59"/>
      <c r="Q18" s="59"/>
      <c r="R18" s="59"/>
      <c r="S18" s="59"/>
      <c r="T18" s="59"/>
      <c r="U18" s="59"/>
      <c r="V18" s="59"/>
      <c r="W18" s="60"/>
      <c r="X18" s="29"/>
    </row>
    <row r="19" spans="2:24" x14ac:dyDescent="0.35">
      <c r="B19" s="242" t="s">
        <v>120</v>
      </c>
      <c r="C19" s="243"/>
      <c r="D19" s="27">
        <v>17.91</v>
      </c>
      <c r="E19" s="84">
        <v>10</v>
      </c>
      <c r="F19" s="27">
        <f t="shared" si="0"/>
        <v>1.7909999999999999</v>
      </c>
      <c r="G19" s="27">
        <f t="shared" si="1"/>
        <v>19.701000000000001</v>
      </c>
      <c r="H19" s="84">
        <v>29.7</v>
      </c>
      <c r="I19" s="27">
        <f t="shared" si="2"/>
        <v>5.851197</v>
      </c>
      <c r="J19" s="27">
        <f t="shared" si="3"/>
        <v>25.552197</v>
      </c>
      <c r="K19" s="27">
        <v>5.08</v>
      </c>
      <c r="L19" s="27">
        <v>3</v>
      </c>
      <c r="M19" s="27">
        <f t="shared" si="4"/>
        <v>33.632196999999998</v>
      </c>
      <c r="O19" s="58" t="s">
        <v>355</v>
      </c>
      <c r="P19" s="59"/>
      <c r="Q19" s="59"/>
      <c r="R19" s="59"/>
      <c r="S19" s="61">
        <v>2</v>
      </c>
      <c r="T19" s="59" t="s">
        <v>247</v>
      </c>
      <c r="U19" s="59"/>
      <c r="V19" s="59"/>
      <c r="W19" s="60"/>
      <c r="X19" s="29"/>
    </row>
    <row r="20" spans="2:24" x14ac:dyDescent="0.35">
      <c r="B20" s="242"/>
      <c r="C20" s="243"/>
      <c r="D20" s="3"/>
      <c r="E20" s="3"/>
      <c r="F20" s="27">
        <f t="shared" si="0"/>
        <v>0</v>
      </c>
      <c r="G20" s="27">
        <f t="shared" si="1"/>
        <v>0</v>
      </c>
      <c r="H20" s="3"/>
      <c r="I20" s="3"/>
      <c r="J20" s="27">
        <f t="shared" si="3"/>
        <v>0</v>
      </c>
      <c r="K20" s="3"/>
      <c r="L20" s="3"/>
      <c r="M20" s="27">
        <f t="shared" si="4"/>
        <v>0</v>
      </c>
      <c r="O20" s="58" t="s">
        <v>240</v>
      </c>
      <c r="P20" s="59"/>
      <c r="Q20" s="59"/>
      <c r="R20" s="59"/>
      <c r="S20" s="62">
        <v>7.6999999999999999E-2</v>
      </c>
      <c r="T20" s="59"/>
      <c r="U20" s="59"/>
      <c r="V20" s="59"/>
      <c r="W20" s="60"/>
      <c r="X20" s="29"/>
    </row>
    <row r="21" spans="2:24" x14ac:dyDescent="0.35">
      <c r="B21" s="242"/>
      <c r="C21" s="243"/>
      <c r="D21" s="3"/>
      <c r="E21" s="3"/>
      <c r="F21" s="27">
        <f t="shared" si="0"/>
        <v>0</v>
      </c>
      <c r="G21" s="27">
        <f t="shared" si="1"/>
        <v>0</v>
      </c>
      <c r="H21" s="3"/>
      <c r="I21" s="3"/>
      <c r="J21" s="27">
        <f t="shared" si="3"/>
        <v>0</v>
      </c>
      <c r="K21" s="3"/>
      <c r="L21" s="3"/>
      <c r="M21" s="27">
        <f t="shared" si="4"/>
        <v>0</v>
      </c>
      <c r="O21" s="58" t="s">
        <v>246</v>
      </c>
      <c r="P21" s="59"/>
      <c r="Q21" s="59"/>
      <c r="R21" s="59"/>
      <c r="S21" s="62">
        <v>0.03</v>
      </c>
      <c r="T21" s="59"/>
      <c r="U21" s="59"/>
      <c r="V21" s="59"/>
      <c r="W21" s="60"/>
      <c r="X21" s="29"/>
    </row>
    <row r="22" spans="2:24" x14ac:dyDescent="0.35">
      <c r="B22" s="242"/>
      <c r="C22" s="243"/>
      <c r="D22" s="3"/>
      <c r="E22" s="3"/>
      <c r="F22" s="27">
        <f t="shared" si="0"/>
        <v>0</v>
      </c>
      <c r="G22" s="27">
        <f t="shared" si="1"/>
        <v>0</v>
      </c>
      <c r="H22" s="3"/>
      <c r="I22" s="3"/>
      <c r="J22" s="27">
        <f t="shared" si="3"/>
        <v>0</v>
      </c>
      <c r="K22" s="3"/>
      <c r="L22" s="3"/>
      <c r="M22" s="27">
        <f t="shared" si="4"/>
        <v>0</v>
      </c>
      <c r="O22" s="58" t="s">
        <v>241</v>
      </c>
      <c r="P22" s="59"/>
      <c r="Q22" s="59"/>
      <c r="R22" s="59"/>
      <c r="S22" s="59"/>
      <c r="T22" s="59"/>
      <c r="U22" s="59"/>
      <c r="V22" s="59"/>
      <c r="W22" s="60"/>
      <c r="X22" s="29"/>
    </row>
    <row r="23" spans="2:24" x14ac:dyDescent="0.35">
      <c r="B23" s="242"/>
      <c r="C23" s="243"/>
      <c r="D23" s="3"/>
      <c r="E23" s="3"/>
      <c r="F23" s="27">
        <f t="shared" si="0"/>
        <v>0</v>
      </c>
      <c r="G23" s="27">
        <f t="shared" si="1"/>
        <v>0</v>
      </c>
      <c r="H23" s="3"/>
      <c r="I23" s="3"/>
      <c r="J23" s="27">
        <f t="shared" si="3"/>
        <v>0</v>
      </c>
      <c r="K23" s="3"/>
      <c r="L23" s="3"/>
      <c r="M23" s="27">
        <f t="shared" si="4"/>
        <v>0</v>
      </c>
      <c r="O23" s="58"/>
      <c r="P23" s="59" t="s">
        <v>242</v>
      </c>
      <c r="Q23" s="59"/>
      <c r="R23" s="59"/>
      <c r="S23" s="63">
        <v>0.28000000000000003</v>
      </c>
      <c r="T23" s="59"/>
      <c r="U23" s="59"/>
      <c r="V23" s="59"/>
      <c r="W23" s="60"/>
      <c r="X23" s="29"/>
    </row>
    <row r="24" spans="2:24" x14ac:dyDescent="0.35">
      <c r="B24" s="242"/>
      <c r="C24" s="243"/>
      <c r="D24" s="3"/>
      <c r="E24" s="3"/>
      <c r="F24" s="27">
        <f t="shared" si="0"/>
        <v>0</v>
      </c>
      <c r="G24" s="27">
        <f t="shared" si="1"/>
        <v>0</v>
      </c>
      <c r="H24" s="3"/>
      <c r="I24" s="3"/>
      <c r="J24" s="27">
        <f t="shared" si="3"/>
        <v>0</v>
      </c>
      <c r="K24" s="3"/>
      <c r="L24" s="3"/>
      <c r="M24" s="27">
        <f t="shared" si="4"/>
        <v>0</v>
      </c>
      <c r="O24" s="58"/>
      <c r="P24" s="59" t="s">
        <v>22</v>
      </c>
      <c r="Q24" s="59"/>
      <c r="R24" s="59"/>
      <c r="S24" s="63">
        <v>0.28000000000000003</v>
      </c>
      <c r="T24" s="59"/>
      <c r="U24" s="59"/>
      <c r="V24" s="59"/>
      <c r="W24" s="60"/>
      <c r="X24" s="29"/>
    </row>
    <row r="25" spans="2:24" x14ac:dyDescent="0.35">
      <c r="B25" s="242"/>
      <c r="C25" s="243"/>
      <c r="D25" s="3"/>
      <c r="E25" s="3"/>
      <c r="F25" s="27">
        <f t="shared" si="0"/>
        <v>0</v>
      </c>
      <c r="G25" s="27">
        <f t="shared" si="1"/>
        <v>0</v>
      </c>
      <c r="H25" s="3"/>
      <c r="I25" s="3"/>
      <c r="J25" s="27">
        <f t="shared" si="3"/>
        <v>0</v>
      </c>
      <c r="K25" s="3"/>
      <c r="L25" s="3"/>
      <c r="M25" s="27">
        <f t="shared" si="4"/>
        <v>0</v>
      </c>
      <c r="O25" s="58"/>
      <c r="P25" s="59" t="s">
        <v>243</v>
      </c>
      <c r="Q25" s="59"/>
      <c r="R25" s="59"/>
      <c r="S25" s="63">
        <v>0.19</v>
      </c>
      <c r="T25" s="59"/>
      <c r="U25" s="59"/>
      <c r="V25" s="59"/>
      <c r="W25" s="60"/>
      <c r="X25" s="29"/>
    </row>
    <row r="26" spans="2:24" x14ac:dyDescent="0.35">
      <c r="B26" s="242"/>
      <c r="C26" s="243"/>
      <c r="D26" s="3"/>
      <c r="E26" s="3"/>
      <c r="F26" s="27">
        <f t="shared" si="0"/>
        <v>0</v>
      </c>
      <c r="G26" s="27">
        <f t="shared" si="1"/>
        <v>0</v>
      </c>
      <c r="H26" s="3"/>
      <c r="I26" s="3"/>
      <c r="J26" s="27">
        <f t="shared" si="3"/>
        <v>0</v>
      </c>
      <c r="K26" s="3"/>
      <c r="L26" s="3"/>
      <c r="M26" s="27">
        <f t="shared" si="4"/>
        <v>0</v>
      </c>
      <c r="O26" s="58"/>
      <c r="P26" s="59" t="s">
        <v>244</v>
      </c>
      <c r="Q26" s="59"/>
      <c r="R26" s="59"/>
      <c r="S26" s="63">
        <v>0.19</v>
      </c>
      <c r="T26" s="59"/>
      <c r="U26" s="59"/>
      <c r="V26" s="59"/>
      <c r="W26" s="60"/>
      <c r="X26" s="29"/>
    </row>
    <row r="27" spans="2:24" x14ac:dyDescent="0.35">
      <c r="B27" s="242"/>
      <c r="C27" s="243"/>
      <c r="D27" s="3"/>
      <c r="E27" s="3"/>
      <c r="F27" s="27">
        <f t="shared" si="0"/>
        <v>0</v>
      </c>
      <c r="G27" s="27">
        <f t="shared" si="1"/>
        <v>0</v>
      </c>
      <c r="H27" s="3"/>
      <c r="I27" s="3"/>
      <c r="J27" s="27">
        <f t="shared" si="3"/>
        <v>0</v>
      </c>
      <c r="K27" s="3"/>
      <c r="L27" s="3"/>
      <c r="M27" s="27">
        <f t="shared" si="4"/>
        <v>0</v>
      </c>
      <c r="O27" s="58"/>
      <c r="P27" s="59"/>
      <c r="Q27" s="59"/>
      <c r="R27" s="59"/>
      <c r="S27" s="59"/>
      <c r="T27" s="59"/>
      <c r="U27" s="59"/>
      <c r="V27" s="59"/>
      <c r="W27" s="60"/>
      <c r="X27" s="29"/>
    </row>
    <row r="28" spans="2:24" ht="15" thickBot="1" x14ac:dyDescent="0.4">
      <c r="B28" s="242"/>
      <c r="C28" s="243"/>
      <c r="D28" s="3"/>
      <c r="E28" s="3"/>
      <c r="F28" s="27">
        <f t="shared" si="0"/>
        <v>0</v>
      </c>
      <c r="G28" s="27">
        <f t="shared" si="1"/>
        <v>0</v>
      </c>
      <c r="H28" s="3"/>
      <c r="I28" s="3"/>
      <c r="J28" s="27">
        <f t="shared" si="3"/>
        <v>0</v>
      </c>
      <c r="K28" s="3"/>
      <c r="L28" s="3"/>
      <c r="M28" s="27">
        <f t="shared" si="4"/>
        <v>0</v>
      </c>
      <c r="O28" s="64" t="s">
        <v>245</v>
      </c>
      <c r="P28" s="65"/>
      <c r="Q28" s="65"/>
      <c r="R28" s="65"/>
      <c r="S28" s="65"/>
      <c r="T28" s="65"/>
      <c r="U28" s="65"/>
      <c r="V28" s="65"/>
      <c r="W28" s="66"/>
      <c r="X28" s="29"/>
    </row>
    <row r="29" spans="2:24" x14ac:dyDescent="0.35">
      <c r="B29" s="242"/>
      <c r="C29" s="243"/>
      <c r="D29" s="3"/>
      <c r="E29" s="3"/>
      <c r="F29" s="27">
        <f t="shared" si="0"/>
        <v>0</v>
      </c>
      <c r="G29" s="27">
        <f t="shared" si="1"/>
        <v>0</v>
      </c>
      <c r="H29" s="3"/>
      <c r="I29" s="3"/>
      <c r="J29" s="27">
        <f t="shared" si="3"/>
        <v>0</v>
      </c>
      <c r="K29" s="3"/>
      <c r="L29" s="3"/>
      <c r="M29" s="27">
        <f t="shared" si="4"/>
        <v>0</v>
      </c>
      <c r="O29" s="29"/>
      <c r="P29" s="29"/>
      <c r="Q29" s="29"/>
      <c r="R29" s="29"/>
      <c r="S29" s="29"/>
      <c r="T29" s="29"/>
      <c r="U29" s="29"/>
      <c r="V29" s="29"/>
      <c r="W29" s="29"/>
      <c r="X29" s="29"/>
    </row>
    <row r="30" spans="2:24" x14ac:dyDescent="0.35">
      <c r="B30" s="242"/>
      <c r="C30" s="243"/>
      <c r="D30" s="3"/>
      <c r="E30" s="3"/>
      <c r="F30" s="27">
        <f t="shared" si="0"/>
        <v>0</v>
      </c>
      <c r="G30" s="27">
        <f t="shared" si="1"/>
        <v>0</v>
      </c>
      <c r="H30" s="3"/>
      <c r="I30" s="3"/>
      <c r="J30" s="27">
        <f t="shared" si="3"/>
        <v>0</v>
      </c>
      <c r="K30" s="3"/>
      <c r="L30" s="3"/>
      <c r="M30" s="27">
        <f t="shared" si="4"/>
        <v>0</v>
      </c>
      <c r="O30" s="29"/>
      <c r="P30" s="29"/>
      <c r="Q30" s="29"/>
      <c r="R30" s="29"/>
      <c r="S30" s="29"/>
      <c r="T30" s="29"/>
      <c r="U30" s="29"/>
      <c r="V30" s="29"/>
      <c r="W30" s="29"/>
      <c r="X30" s="29"/>
    </row>
    <row r="31" spans="2:24" x14ac:dyDescent="0.35">
      <c r="B31" s="242"/>
      <c r="C31" s="243"/>
      <c r="D31" s="3"/>
      <c r="E31" s="3"/>
      <c r="F31" s="27">
        <f t="shared" si="0"/>
        <v>0</v>
      </c>
      <c r="G31" s="27">
        <f t="shared" si="1"/>
        <v>0</v>
      </c>
      <c r="H31" s="3"/>
      <c r="I31" s="3"/>
      <c r="J31" s="27">
        <f t="shared" si="3"/>
        <v>0</v>
      </c>
      <c r="K31" s="3"/>
      <c r="L31" s="3"/>
      <c r="M31" s="27">
        <f t="shared" si="4"/>
        <v>0</v>
      </c>
      <c r="O31" s="29"/>
      <c r="P31" s="29"/>
      <c r="Q31" s="29"/>
      <c r="R31" s="29"/>
      <c r="S31" s="29"/>
      <c r="T31" s="29"/>
      <c r="U31" s="29"/>
      <c r="V31" s="29"/>
      <c r="W31" s="29"/>
      <c r="X31" s="29"/>
    </row>
    <row r="32" spans="2:24" x14ac:dyDescent="0.35">
      <c r="B32" s="242"/>
      <c r="C32" s="243"/>
      <c r="D32" s="3"/>
      <c r="E32" s="3"/>
      <c r="F32" s="27">
        <f t="shared" si="0"/>
        <v>0</v>
      </c>
      <c r="G32" s="27">
        <f t="shared" si="1"/>
        <v>0</v>
      </c>
      <c r="H32" s="3"/>
      <c r="I32" s="3"/>
      <c r="J32" s="27">
        <f t="shared" si="3"/>
        <v>0</v>
      </c>
      <c r="K32" s="3"/>
      <c r="L32" s="3"/>
      <c r="M32" s="27">
        <f t="shared" si="4"/>
        <v>0</v>
      </c>
      <c r="O32" s="29"/>
      <c r="P32" s="29"/>
      <c r="Q32" s="29"/>
      <c r="R32" s="29"/>
      <c r="S32" s="29"/>
      <c r="T32" s="29"/>
      <c r="U32" s="29"/>
      <c r="V32" s="29"/>
      <c r="W32" s="29"/>
      <c r="X32" s="29"/>
    </row>
    <row r="33" spans="2:24" x14ac:dyDescent="0.35">
      <c r="B33" s="242"/>
      <c r="C33" s="243"/>
      <c r="D33" s="3"/>
      <c r="E33" s="3"/>
      <c r="F33" s="27">
        <f t="shared" si="0"/>
        <v>0</v>
      </c>
      <c r="G33" s="27">
        <f t="shared" si="1"/>
        <v>0</v>
      </c>
      <c r="H33" s="3"/>
      <c r="I33" s="3"/>
      <c r="J33" s="27">
        <f t="shared" si="3"/>
        <v>0</v>
      </c>
      <c r="K33" s="3"/>
      <c r="L33" s="3"/>
      <c r="M33" s="27">
        <f t="shared" si="4"/>
        <v>0</v>
      </c>
      <c r="O33" s="29"/>
      <c r="P33" s="29"/>
      <c r="Q33" s="29"/>
      <c r="R33" s="29"/>
      <c r="S33" s="29"/>
      <c r="T33" s="29"/>
      <c r="U33" s="29"/>
      <c r="V33" s="29"/>
      <c r="W33" s="29"/>
      <c r="X33" s="29"/>
    </row>
    <row r="34" spans="2:24" x14ac:dyDescent="0.35">
      <c r="B34" s="242"/>
      <c r="C34" s="243"/>
      <c r="D34" s="3"/>
      <c r="E34" s="3"/>
      <c r="F34" s="27">
        <f t="shared" si="0"/>
        <v>0</v>
      </c>
      <c r="G34" s="27">
        <f t="shared" si="1"/>
        <v>0</v>
      </c>
      <c r="H34" s="3"/>
      <c r="I34" s="3"/>
      <c r="J34" s="27">
        <f t="shared" si="3"/>
        <v>0</v>
      </c>
      <c r="K34" s="3"/>
      <c r="L34" s="3"/>
      <c r="M34" s="27">
        <f t="shared" si="4"/>
        <v>0</v>
      </c>
    </row>
    <row r="35" spans="2:24" x14ac:dyDescent="0.35">
      <c r="B35" s="242"/>
      <c r="C35" s="243"/>
      <c r="D35" s="3"/>
      <c r="E35" s="3"/>
      <c r="F35" s="27">
        <f t="shared" si="0"/>
        <v>0</v>
      </c>
      <c r="G35" s="27">
        <f t="shared" si="1"/>
        <v>0</v>
      </c>
      <c r="H35" s="3"/>
      <c r="I35" s="3"/>
      <c r="J35" s="27">
        <f t="shared" si="3"/>
        <v>0</v>
      </c>
      <c r="K35" s="3"/>
      <c r="L35" s="3"/>
      <c r="M35" s="27">
        <f t="shared" si="4"/>
        <v>0</v>
      </c>
    </row>
    <row r="36" spans="2:24" x14ac:dyDescent="0.35">
      <c r="B36" s="242"/>
      <c r="C36" s="243"/>
      <c r="D36" s="3"/>
      <c r="E36" s="3"/>
      <c r="F36" s="27">
        <f t="shared" si="0"/>
        <v>0</v>
      </c>
      <c r="G36" s="27">
        <f t="shared" si="1"/>
        <v>0</v>
      </c>
      <c r="H36" s="3"/>
      <c r="I36" s="3"/>
      <c r="J36" s="27">
        <f t="shared" si="3"/>
        <v>0</v>
      </c>
      <c r="K36" s="3"/>
      <c r="L36" s="3"/>
      <c r="M36" s="27">
        <f t="shared" si="4"/>
        <v>0</v>
      </c>
    </row>
    <row r="37" spans="2:24" x14ac:dyDescent="0.35">
      <c r="B37" s="242"/>
      <c r="C37" s="243"/>
      <c r="D37" s="3"/>
      <c r="E37" s="3"/>
      <c r="F37" s="27">
        <f t="shared" si="0"/>
        <v>0</v>
      </c>
      <c r="G37" s="27">
        <f t="shared" si="1"/>
        <v>0</v>
      </c>
      <c r="H37" s="3"/>
      <c r="I37" s="3"/>
      <c r="J37" s="27">
        <f t="shared" si="3"/>
        <v>0</v>
      </c>
      <c r="K37" s="3"/>
      <c r="L37" s="3"/>
      <c r="M37" s="27">
        <f t="shared" si="4"/>
        <v>0</v>
      </c>
    </row>
    <row r="38" spans="2:24" x14ac:dyDescent="0.35">
      <c r="B38" s="242"/>
      <c r="C38" s="243"/>
      <c r="D38" s="3"/>
      <c r="E38" s="3"/>
      <c r="F38" s="27">
        <f t="shared" si="0"/>
        <v>0</v>
      </c>
      <c r="G38" s="27">
        <f t="shared" si="1"/>
        <v>0</v>
      </c>
      <c r="H38" s="3"/>
      <c r="I38" s="3"/>
      <c r="J38" s="27">
        <f t="shared" si="3"/>
        <v>0</v>
      </c>
      <c r="K38" s="3"/>
      <c r="L38" s="3"/>
      <c r="M38" s="27">
        <f t="shared" si="4"/>
        <v>0</v>
      </c>
    </row>
    <row r="39" spans="2:24" x14ac:dyDescent="0.35">
      <c r="B39" s="242"/>
      <c r="C39" s="243"/>
      <c r="D39" s="3"/>
      <c r="E39" s="3"/>
      <c r="F39" s="27">
        <f t="shared" si="0"/>
        <v>0</v>
      </c>
      <c r="G39" s="27">
        <f t="shared" si="1"/>
        <v>0</v>
      </c>
      <c r="H39" s="3"/>
      <c r="I39" s="3"/>
      <c r="J39" s="27">
        <f t="shared" si="3"/>
        <v>0</v>
      </c>
      <c r="K39" s="3"/>
      <c r="L39" s="3"/>
      <c r="M39" s="27">
        <f t="shared" si="4"/>
        <v>0</v>
      </c>
    </row>
    <row r="40" spans="2:24" x14ac:dyDescent="0.35">
      <c r="B40" s="242"/>
      <c r="C40" s="243"/>
      <c r="D40" s="3"/>
      <c r="E40" s="3"/>
      <c r="F40" s="27">
        <f t="shared" si="0"/>
        <v>0</v>
      </c>
      <c r="G40" s="27">
        <f t="shared" si="1"/>
        <v>0</v>
      </c>
      <c r="H40" s="3"/>
      <c r="I40" s="3"/>
      <c r="J40" s="27">
        <f t="shared" si="3"/>
        <v>0</v>
      </c>
      <c r="K40" s="3"/>
      <c r="L40" s="3"/>
      <c r="M40" s="27">
        <f t="shared" si="4"/>
        <v>0</v>
      </c>
    </row>
    <row r="41" spans="2:24" x14ac:dyDescent="0.35">
      <c r="B41" s="242"/>
      <c r="C41" s="243"/>
      <c r="D41" s="3"/>
      <c r="E41" s="3"/>
      <c r="F41" s="27">
        <f t="shared" si="0"/>
        <v>0</v>
      </c>
      <c r="G41" s="27">
        <f t="shared" si="1"/>
        <v>0</v>
      </c>
      <c r="H41" s="3"/>
      <c r="I41" s="3"/>
      <c r="J41" s="27">
        <f t="shared" si="3"/>
        <v>0</v>
      </c>
      <c r="K41" s="3"/>
      <c r="L41" s="3"/>
      <c r="M41" s="27">
        <f t="shared" si="4"/>
        <v>0</v>
      </c>
    </row>
    <row r="42" spans="2:24" x14ac:dyDescent="0.35">
      <c r="B42" s="242"/>
      <c r="C42" s="243"/>
      <c r="D42" s="3"/>
      <c r="E42" s="3"/>
      <c r="F42" s="27">
        <f t="shared" si="0"/>
        <v>0</v>
      </c>
      <c r="G42" s="27">
        <f t="shared" si="1"/>
        <v>0</v>
      </c>
      <c r="H42" s="3"/>
      <c r="I42" s="3"/>
      <c r="J42" s="27">
        <f t="shared" si="3"/>
        <v>0</v>
      </c>
      <c r="K42" s="3"/>
      <c r="L42" s="3"/>
      <c r="M42" s="27">
        <f t="shared" si="4"/>
        <v>0</v>
      </c>
    </row>
    <row r="43" spans="2:24" x14ac:dyDescent="0.35">
      <c r="B43" s="4" t="s">
        <v>34</v>
      </c>
      <c r="C43" s="18">
        <v>2008</v>
      </c>
    </row>
  </sheetData>
  <mergeCells count="54">
    <mergeCell ref="L3:M3"/>
    <mergeCell ref="L4:M4"/>
    <mergeCell ref="L5:M5"/>
    <mergeCell ref="L6:M6"/>
    <mergeCell ref="L7:M7"/>
    <mergeCell ref="B7:G7"/>
    <mergeCell ref="B8:G8"/>
    <mergeCell ref="B3:K4"/>
    <mergeCell ref="C5:K6"/>
    <mergeCell ref="B5:B6"/>
    <mergeCell ref="H8:K8"/>
    <mergeCell ref="H7:K7"/>
    <mergeCell ref="B18:C18"/>
    <mergeCell ref="B19:C19"/>
    <mergeCell ref="B20:C20"/>
    <mergeCell ref="B21:C21"/>
    <mergeCell ref="L8:M8"/>
    <mergeCell ref="L10:L11"/>
    <mergeCell ref="M10:M11"/>
    <mergeCell ref="G10:G11"/>
    <mergeCell ref="E10:F10"/>
    <mergeCell ref="B9:M9"/>
    <mergeCell ref="B10:C11"/>
    <mergeCell ref="B12:C12"/>
    <mergeCell ref="D10:D11"/>
    <mergeCell ref="H10:I10"/>
    <mergeCell ref="J10:J11"/>
    <mergeCell ref="K10:K11"/>
    <mergeCell ref="B13:C13"/>
    <mergeCell ref="B14:C14"/>
    <mergeCell ref="B15:C15"/>
    <mergeCell ref="B16:C16"/>
    <mergeCell ref="B17:C17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</mergeCells>
  <pageMargins left="0.7" right="0.7" top="0.75" bottom="0.75" header="0.3" footer="0.3"/>
  <pageSetup scale="69"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U36"/>
  <sheetViews>
    <sheetView view="pageBreakPreview" zoomScaleNormal="100" zoomScaleSheetLayoutView="100" workbookViewId="0">
      <selection activeCell="F13" sqref="F13:F14"/>
    </sheetView>
  </sheetViews>
  <sheetFormatPr defaultRowHeight="14.5" x14ac:dyDescent="0.35"/>
  <cols>
    <col min="2" max="2" width="14.26953125" customWidth="1"/>
    <col min="4" max="4" width="8.81640625" customWidth="1"/>
    <col min="5" max="5" width="16.453125" customWidth="1"/>
    <col min="7" max="7" width="11" customWidth="1"/>
    <col min="8" max="8" width="13.453125" customWidth="1"/>
    <col min="9" max="9" width="13.26953125" customWidth="1"/>
    <col min="10" max="10" width="13.1796875" customWidth="1"/>
    <col min="11" max="11" width="12.453125" customWidth="1"/>
    <col min="16" max="21" width="0" hidden="1" customWidth="1"/>
  </cols>
  <sheetData>
    <row r="3" spans="2:21" x14ac:dyDescent="0.35">
      <c r="B3" s="110" t="s">
        <v>298</v>
      </c>
      <c r="C3" s="110"/>
      <c r="D3" s="110"/>
      <c r="E3" s="110"/>
      <c r="F3" s="110"/>
      <c r="G3" s="110"/>
      <c r="H3" s="110"/>
      <c r="I3" s="153" t="s">
        <v>249</v>
      </c>
      <c r="J3" s="153"/>
      <c r="K3" s="153"/>
    </row>
    <row r="4" spans="2:21" x14ac:dyDescent="0.35">
      <c r="B4" s="110"/>
      <c r="C4" s="110"/>
      <c r="D4" s="110"/>
      <c r="E4" s="110"/>
      <c r="F4" s="110"/>
      <c r="G4" s="110"/>
      <c r="H4" s="110"/>
      <c r="I4" s="336">
        <v>39478</v>
      </c>
      <c r="J4" s="336"/>
      <c r="K4" s="336"/>
    </row>
    <row r="5" spans="2:21" x14ac:dyDescent="0.35">
      <c r="B5" s="137" t="s">
        <v>171</v>
      </c>
      <c r="C5" s="137"/>
      <c r="D5" s="137"/>
      <c r="E5" s="137"/>
      <c r="F5" s="137"/>
      <c r="G5" s="137" t="s">
        <v>149</v>
      </c>
      <c r="H5" s="137"/>
      <c r="I5" s="137"/>
      <c r="J5" s="153" t="s">
        <v>307</v>
      </c>
      <c r="K5" s="153"/>
    </row>
    <row r="6" spans="2:21" x14ac:dyDescent="0.35">
      <c r="B6" s="350" t="s">
        <v>261</v>
      </c>
      <c r="C6" s="350"/>
      <c r="D6" s="350"/>
      <c r="E6" s="350"/>
      <c r="F6" s="350"/>
      <c r="G6" s="350" t="s">
        <v>152</v>
      </c>
      <c r="H6" s="350"/>
      <c r="I6" s="350"/>
      <c r="J6" s="349" t="s">
        <v>308</v>
      </c>
      <c r="K6" s="349"/>
    </row>
    <row r="7" spans="2:21" ht="15.75" customHeight="1" x14ac:dyDescent="0.35">
      <c r="B7" s="352" t="s">
        <v>344</v>
      </c>
      <c r="C7" s="352"/>
      <c r="D7" s="352"/>
      <c r="E7" s="352"/>
      <c r="F7" s="352"/>
      <c r="G7" s="137" t="s">
        <v>150</v>
      </c>
      <c r="H7" s="137"/>
      <c r="I7" s="137"/>
      <c r="J7" s="349"/>
      <c r="K7" s="349"/>
    </row>
    <row r="8" spans="2:21" x14ac:dyDescent="0.35">
      <c r="B8" s="154" t="s">
        <v>263</v>
      </c>
      <c r="C8" s="154"/>
      <c r="D8" s="154"/>
      <c r="E8" s="154"/>
      <c r="F8" s="154"/>
      <c r="G8" s="154" t="s">
        <v>151</v>
      </c>
      <c r="H8" s="154"/>
      <c r="I8" s="154"/>
      <c r="J8" s="339"/>
      <c r="K8" s="339"/>
    </row>
    <row r="9" spans="2:21" ht="28.5" customHeight="1" x14ac:dyDescent="0.35">
      <c r="B9" s="351" t="s">
        <v>299</v>
      </c>
      <c r="C9" s="351"/>
      <c r="D9" s="351"/>
      <c r="E9" s="351"/>
      <c r="F9" s="351"/>
      <c r="G9" s="351"/>
      <c r="H9" s="351"/>
      <c r="I9" s="351"/>
      <c r="J9" s="351"/>
      <c r="K9" s="351"/>
    </row>
    <row r="10" spans="2:21" x14ac:dyDescent="0.35">
      <c r="B10" s="137" t="s">
        <v>300</v>
      </c>
      <c r="C10" s="137"/>
      <c r="D10" s="137"/>
      <c r="E10" s="137" t="s">
        <v>309</v>
      </c>
      <c r="F10" s="137"/>
      <c r="G10" s="137"/>
      <c r="H10" s="137" t="s">
        <v>310</v>
      </c>
      <c r="I10" s="137"/>
      <c r="J10" s="137"/>
      <c r="K10" s="137"/>
    </row>
    <row r="11" spans="2:21" ht="31.5" customHeight="1" x14ac:dyDescent="0.35">
      <c r="B11" s="154" t="s">
        <v>301</v>
      </c>
      <c r="C11" s="154"/>
      <c r="D11" s="154"/>
      <c r="E11" s="154" t="s">
        <v>311</v>
      </c>
      <c r="F11" s="154"/>
      <c r="G11" s="154"/>
      <c r="H11" s="154"/>
      <c r="I11" s="154"/>
      <c r="J11" s="154"/>
      <c r="K11" s="154"/>
    </row>
    <row r="12" spans="2:21" ht="24" customHeight="1" x14ac:dyDescent="0.35">
      <c r="B12" s="328" t="s">
        <v>312</v>
      </c>
      <c r="C12" s="328"/>
      <c r="D12" s="328"/>
      <c r="E12" s="328"/>
      <c r="F12" s="353" t="s">
        <v>303</v>
      </c>
      <c r="G12" s="353"/>
      <c r="H12" s="127" t="s">
        <v>213</v>
      </c>
      <c r="I12" s="127"/>
      <c r="J12" s="127" t="s">
        <v>304</v>
      </c>
      <c r="K12" s="127"/>
    </row>
    <row r="13" spans="2:21" ht="15" customHeight="1" x14ac:dyDescent="0.35">
      <c r="B13" s="328"/>
      <c r="C13" s="328"/>
      <c r="D13" s="328"/>
      <c r="E13" s="328"/>
      <c r="F13" s="127" t="s">
        <v>160</v>
      </c>
      <c r="G13" s="127" t="s">
        <v>302</v>
      </c>
      <c r="H13" s="328" t="s">
        <v>305</v>
      </c>
      <c r="I13" s="328" t="s">
        <v>306</v>
      </c>
      <c r="J13" s="328" t="s">
        <v>349</v>
      </c>
      <c r="K13" s="328" t="s">
        <v>306</v>
      </c>
    </row>
    <row r="14" spans="2:21" ht="33" customHeight="1" x14ac:dyDescent="0.35">
      <c r="B14" s="328"/>
      <c r="C14" s="328"/>
      <c r="D14" s="328"/>
      <c r="E14" s="328"/>
      <c r="F14" s="127"/>
      <c r="G14" s="127"/>
      <c r="H14" s="328"/>
      <c r="I14" s="328"/>
      <c r="J14" s="328"/>
      <c r="K14" s="328"/>
    </row>
    <row r="15" spans="2:21" ht="15" thickBot="1" x14ac:dyDescent="0.4">
      <c r="B15" s="242" t="s">
        <v>313</v>
      </c>
      <c r="C15" s="206"/>
      <c r="D15" s="206"/>
      <c r="E15" s="243"/>
      <c r="F15" s="74"/>
      <c r="G15" s="74">
        <v>1</v>
      </c>
      <c r="H15" s="28"/>
      <c r="I15" s="28">
        <f t="shared" ref="I15:I19" si="0">F15*H15</f>
        <v>0</v>
      </c>
      <c r="J15" s="28">
        <v>42.61</v>
      </c>
      <c r="K15" s="28">
        <f>G15*J15</f>
        <v>42.61</v>
      </c>
      <c r="P15" s="79"/>
      <c r="Q15" s="79"/>
      <c r="R15" s="79"/>
      <c r="S15" s="79"/>
      <c r="T15" s="79"/>
      <c r="U15" s="79"/>
    </row>
    <row r="16" spans="2:21" x14ac:dyDescent="0.35">
      <c r="B16" s="242" t="s">
        <v>314</v>
      </c>
      <c r="C16" s="206"/>
      <c r="D16" s="206"/>
      <c r="E16" s="243"/>
      <c r="F16" s="74"/>
      <c r="G16" s="74">
        <v>1</v>
      </c>
      <c r="H16" s="28"/>
      <c r="I16" s="28">
        <f t="shared" si="0"/>
        <v>0</v>
      </c>
      <c r="J16" s="28">
        <v>0.56000000000000005</v>
      </c>
      <c r="K16" s="28">
        <f t="shared" ref="K16:K24" si="1">G16*J16</f>
        <v>0.56000000000000005</v>
      </c>
      <c r="P16" s="55" t="s">
        <v>330</v>
      </c>
      <c r="Q16" s="56"/>
      <c r="R16" s="56"/>
      <c r="S16" s="56"/>
      <c r="T16" s="56"/>
      <c r="U16" s="57"/>
    </row>
    <row r="17" spans="2:21" x14ac:dyDescent="0.35">
      <c r="B17" s="242" t="s">
        <v>348</v>
      </c>
      <c r="C17" s="206"/>
      <c r="D17" s="206"/>
      <c r="E17" s="243"/>
      <c r="F17" s="74"/>
      <c r="G17" s="74">
        <v>1</v>
      </c>
      <c r="H17" s="28"/>
      <c r="I17" s="28">
        <f>F17*H17</f>
        <v>0</v>
      </c>
      <c r="J17" s="28">
        <v>0.35</v>
      </c>
      <c r="K17" s="28">
        <f t="shared" si="1"/>
        <v>0.35</v>
      </c>
      <c r="P17" s="58" t="s">
        <v>331</v>
      </c>
      <c r="Q17" s="59"/>
      <c r="R17" s="59"/>
      <c r="S17" s="59"/>
      <c r="T17" s="59"/>
      <c r="U17" s="60"/>
    </row>
    <row r="18" spans="2:21" x14ac:dyDescent="0.35">
      <c r="B18" s="242" t="s">
        <v>315</v>
      </c>
      <c r="C18" s="206"/>
      <c r="D18" s="206"/>
      <c r="E18" s="243"/>
      <c r="F18" s="74"/>
      <c r="G18" s="74">
        <v>1</v>
      </c>
      <c r="H18" s="28"/>
      <c r="I18" s="28">
        <f t="shared" si="0"/>
        <v>0</v>
      </c>
      <c r="J18" s="28">
        <v>8.66</v>
      </c>
      <c r="K18" s="28">
        <f t="shared" si="1"/>
        <v>8.66</v>
      </c>
      <c r="P18" s="58" t="s">
        <v>332</v>
      </c>
      <c r="Q18" s="59"/>
      <c r="R18" s="59"/>
      <c r="S18" s="59"/>
      <c r="T18" s="59"/>
      <c r="U18" s="60"/>
    </row>
    <row r="19" spans="2:21" ht="15" thickBot="1" x14ac:dyDescent="0.4">
      <c r="B19" s="242" t="s">
        <v>316</v>
      </c>
      <c r="C19" s="206"/>
      <c r="D19" s="206"/>
      <c r="E19" s="243"/>
      <c r="F19" s="74"/>
      <c r="G19" s="74">
        <v>2</v>
      </c>
      <c r="H19" s="28"/>
      <c r="I19" s="28">
        <f t="shared" si="0"/>
        <v>0</v>
      </c>
      <c r="J19" s="28">
        <v>0.56000000000000005</v>
      </c>
      <c r="K19" s="28">
        <f t="shared" si="1"/>
        <v>1.1200000000000001</v>
      </c>
      <c r="P19" s="64" t="s">
        <v>333</v>
      </c>
      <c r="Q19" s="65"/>
      <c r="R19" s="65"/>
      <c r="S19" s="65"/>
      <c r="T19" s="65"/>
      <c r="U19" s="66"/>
    </row>
    <row r="20" spans="2:21" x14ac:dyDescent="0.35">
      <c r="B20" s="242" t="s">
        <v>317</v>
      </c>
      <c r="C20" s="206"/>
      <c r="D20" s="206"/>
      <c r="E20" s="243"/>
      <c r="F20" s="74">
        <v>1</v>
      </c>
      <c r="G20" s="74"/>
      <c r="H20" s="28">
        <v>38.15</v>
      </c>
      <c r="I20" s="28">
        <f>F20*H20</f>
        <v>38.15</v>
      </c>
      <c r="J20" s="28"/>
      <c r="K20" s="28">
        <f t="shared" si="1"/>
        <v>0</v>
      </c>
    </row>
    <row r="21" spans="2:21" x14ac:dyDescent="0.35">
      <c r="B21" s="242" t="s">
        <v>346</v>
      </c>
      <c r="C21" s="206"/>
      <c r="D21" s="206"/>
      <c r="E21" s="243"/>
      <c r="F21" s="74">
        <v>1</v>
      </c>
      <c r="G21" s="74"/>
      <c r="H21" s="28">
        <v>32.56</v>
      </c>
      <c r="I21" s="28">
        <f t="shared" ref="I21:I23" si="2">F21*H21</f>
        <v>32.56</v>
      </c>
      <c r="J21" s="28"/>
      <c r="K21" s="28">
        <f t="shared" si="1"/>
        <v>0</v>
      </c>
    </row>
    <row r="22" spans="2:21" x14ac:dyDescent="0.35">
      <c r="B22" s="242" t="s">
        <v>112</v>
      </c>
      <c r="C22" s="206"/>
      <c r="D22" s="206"/>
      <c r="E22" s="243"/>
      <c r="F22" s="74">
        <v>4</v>
      </c>
      <c r="G22" s="74"/>
      <c r="H22" s="28">
        <v>29.51</v>
      </c>
      <c r="I22" s="28">
        <f t="shared" si="2"/>
        <v>118.04</v>
      </c>
      <c r="J22" s="28"/>
      <c r="K22" s="28">
        <f t="shared" si="1"/>
        <v>0</v>
      </c>
    </row>
    <row r="23" spans="2:21" x14ac:dyDescent="0.35">
      <c r="B23" s="242" t="s">
        <v>318</v>
      </c>
      <c r="C23" s="206"/>
      <c r="D23" s="206"/>
      <c r="E23" s="243"/>
      <c r="F23" s="74">
        <v>1</v>
      </c>
      <c r="G23" s="74"/>
      <c r="H23" s="28">
        <v>33.630000000000003</v>
      </c>
      <c r="I23" s="28">
        <f t="shared" si="2"/>
        <v>33.630000000000003</v>
      </c>
      <c r="J23" s="28"/>
      <c r="K23" s="28">
        <f t="shared" si="1"/>
        <v>0</v>
      </c>
    </row>
    <row r="24" spans="2:21" x14ac:dyDescent="0.35">
      <c r="B24" s="242"/>
      <c r="C24" s="206"/>
      <c r="D24" s="206"/>
      <c r="E24" s="243"/>
      <c r="F24" s="74"/>
      <c r="G24" s="74"/>
      <c r="H24" s="28"/>
      <c r="I24" s="28">
        <f>F24*H24</f>
        <v>0</v>
      </c>
      <c r="J24" s="28"/>
      <c r="K24" s="28">
        <f t="shared" si="1"/>
        <v>0</v>
      </c>
    </row>
    <row r="25" spans="2:21" ht="29" x14ac:dyDescent="0.35">
      <c r="B25" s="269" t="s">
        <v>48</v>
      </c>
      <c r="C25" s="205"/>
      <c r="D25" s="270"/>
      <c r="E25" s="10" t="s">
        <v>110</v>
      </c>
      <c r="F25" s="74">
        <f>SUM(F15:F24)</f>
        <v>7</v>
      </c>
      <c r="G25" s="74">
        <f>SUM(G15:G24)</f>
        <v>6</v>
      </c>
      <c r="H25" s="80" t="s">
        <v>319</v>
      </c>
      <c r="I25" s="28">
        <f>SUM(I15:I24)</f>
        <v>222.38</v>
      </c>
      <c r="J25" s="80" t="s">
        <v>320</v>
      </c>
      <c r="K25" s="28">
        <f>SUM(K15:K24)</f>
        <v>53.300000000000004</v>
      </c>
    </row>
    <row r="26" spans="2:21" ht="27" customHeight="1" x14ac:dyDescent="0.35">
      <c r="B26" s="127" t="s">
        <v>321</v>
      </c>
      <c r="C26" s="127"/>
      <c r="D26" s="127"/>
      <c r="E26" s="127"/>
      <c r="F26" s="127"/>
      <c r="G26" s="127"/>
      <c r="H26" s="127"/>
      <c r="I26" s="127"/>
      <c r="J26" s="127"/>
      <c r="K26" s="127"/>
    </row>
    <row r="27" spans="2:21" ht="15" customHeight="1" x14ac:dyDescent="0.35">
      <c r="B27" s="127" t="s">
        <v>322</v>
      </c>
      <c r="C27" s="127"/>
      <c r="D27" s="127"/>
      <c r="E27" s="328" t="s">
        <v>323</v>
      </c>
      <c r="F27" s="111" t="s">
        <v>22</v>
      </c>
      <c r="G27" s="111"/>
      <c r="H27" s="128" t="s">
        <v>326</v>
      </c>
      <c r="I27" s="127" t="s">
        <v>327</v>
      </c>
      <c r="J27" s="127"/>
      <c r="K27" s="127"/>
    </row>
    <row r="28" spans="2:21" x14ac:dyDescent="0.35">
      <c r="B28" s="127"/>
      <c r="C28" s="127"/>
      <c r="D28" s="127"/>
      <c r="E28" s="328"/>
      <c r="F28" s="26" t="s">
        <v>324</v>
      </c>
      <c r="G28" s="26" t="s">
        <v>325</v>
      </c>
      <c r="H28" s="128"/>
      <c r="I28" s="127"/>
      <c r="J28" s="127"/>
      <c r="K28" s="127"/>
    </row>
    <row r="29" spans="2:21" ht="24" customHeight="1" x14ac:dyDescent="0.35">
      <c r="B29" s="242" t="s">
        <v>301</v>
      </c>
      <c r="C29" s="206"/>
      <c r="D29" s="243"/>
      <c r="E29" s="20" t="s">
        <v>328</v>
      </c>
      <c r="F29" s="20">
        <v>0.93</v>
      </c>
      <c r="G29" s="28">
        <v>29.65</v>
      </c>
      <c r="H29" s="28">
        <v>7.17</v>
      </c>
      <c r="I29" s="242"/>
      <c r="J29" s="206"/>
      <c r="K29" s="243"/>
    </row>
    <row r="30" spans="2:21" ht="24" customHeight="1" x14ac:dyDescent="0.35">
      <c r="B30" s="242"/>
      <c r="C30" s="206"/>
      <c r="D30" s="243"/>
      <c r="E30" s="20"/>
      <c r="F30" s="20"/>
      <c r="G30" s="28"/>
      <c r="H30" s="28"/>
      <c r="I30" s="242"/>
      <c r="J30" s="206"/>
      <c r="K30" s="243"/>
    </row>
    <row r="31" spans="2:21" ht="24" customHeight="1" x14ac:dyDescent="0.35">
      <c r="B31" s="242"/>
      <c r="C31" s="206"/>
      <c r="D31" s="243"/>
      <c r="E31" s="20"/>
      <c r="F31" s="20"/>
      <c r="G31" s="28"/>
      <c r="H31" s="28"/>
      <c r="I31" s="242"/>
      <c r="J31" s="206"/>
      <c r="K31" s="243"/>
    </row>
    <row r="32" spans="2:21" ht="24" customHeight="1" x14ac:dyDescent="0.35">
      <c r="B32" s="242"/>
      <c r="C32" s="206"/>
      <c r="D32" s="243"/>
      <c r="E32" s="20"/>
      <c r="F32" s="20"/>
      <c r="G32" s="28"/>
      <c r="H32" s="28"/>
      <c r="I32" s="242"/>
      <c r="J32" s="206"/>
      <c r="K32" s="243"/>
    </row>
    <row r="33" spans="2:11" ht="24" customHeight="1" x14ac:dyDescent="0.35">
      <c r="B33" s="242"/>
      <c r="C33" s="206"/>
      <c r="D33" s="243"/>
      <c r="E33" s="20"/>
      <c r="F33" s="20"/>
      <c r="G33" s="28"/>
      <c r="H33" s="28"/>
      <c r="I33" s="242"/>
      <c r="J33" s="206"/>
      <c r="K33" s="243"/>
    </row>
    <row r="34" spans="2:11" ht="24" customHeight="1" x14ac:dyDescent="0.35">
      <c r="B34" s="242"/>
      <c r="C34" s="206"/>
      <c r="D34" s="243"/>
      <c r="E34" s="20"/>
      <c r="F34" s="20"/>
      <c r="G34" s="28"/>
      <c r="H34" s="28"/>
      <c r="I34" s="242"/>
      <c r="J34" s="206"/>
      <c r="K34" s="243"/>
    </row>
    <row r="35" spans="2:11" x14ac:dyDescent="0.35">
      <c r="B35" s="133" t="s">
        <v>329</v>
      </c>
      <c r="C35" s="133"/>
      <c r="D35" s="133"/>
      <c r="E35" s="133"/>
      <c r="F35" s="133"/>
      <c r="G35" s="133"/>
      <c r="H35" s="133"/>
      <c r="I35" s="133"/>
      <c r="J35" s="133"/>
      <c r="K35" s="133"/>
    </row>
    <row r="36" spans="2:11" x14ac:dyDescent="0.35">
      <c r="B36" s="4" t="s">
        <v>34</v>
      </c>
      <c r="C36" s="18">
        <v>2008</v>
      </c>
    </row>
  </sheetData>
  <mergeCells count="60">
    <mergeCell ref="B18:E18"/>
    <mergeCell ref="B19:E19"/>
    <mergeCell ref="B20:E20"/>
    <mergeCell ref="B21:E21"/>
    <mergeCell ref="B22:E22"/>
    <mergeCell ref="B23:E23"/>
    <mergeCell ref="B27:D28"/>
    <mergeCell ref="E27:E28"/>
    <mergeCell ref="H27:H28"/>
    <mergeCell ref="I27:K28"/>
    <mergeCell ref="F27:G27"/>
    <mergeCell ref="B26:K26"/>
    <mergeCell ref="B24:E24"/>
    <mergeCell ref="B25:D25"/>
    <mergeCell ref="B35:K35"/>
    <mergeCell ref="B33:D33"/>
    <mergeCell ref="B34:D34"/>
    <mergeCell ref="I29:K29"/>
    <mergeCell ref="I30:K30"/>
    <mergeCell ref="I31:K31"/>
    <mergeCell ref="I32:K32"/>
    <mergeCell ref="I33:K33"/>
    <mergeCell ref="I34:K34"/>
    <mergeCell ref="B29:D29"/>
    <mergeCell ref="B30:D30"/>
    <mergeCell ref="B31:D31"/>
    <mergeCell ref="B32:D32"/>
    <mergeCell ref="F12:G12"/>
    <mergeCell ref="K13:K14"/>
    <mergeCell ref="H12:I12"/>
    <mergeCell ref="J12:K12"/>
    <mergeCell ref="B12:E14"/>
    <mergeCell ref="G13:G14"/>
    <mergeCell ref="H13:H14"/>
    <mergeCell ref="I13:I14"/>
    <mergeCell ref="J13:J14"/>
    <mergeCell ref="B15:E15"/>
    <mergeCell ref="B16:E16"/>
    <mergeCell ref="B17:E17"/>
    <mergeCell ref="B5:F5"/>
    <mergeCell ref="B6:F6"/>
    <mergeCell ref="B9:K9"/>
    <mergeCell ref="B8:F8"/>
    <mergeCell ref="B7:F7"/>
    <mergeCell ref="G8:I8"/>
    <mergeCell ref="H10:K10"/>
    <mergeCell ref="H11:K11"/>
    <mergeCell ref="E10:G10"/>
    <mergeCell ref="E11:G11"/>
    <mergeCell ref="B10:D10"/>
    <mergeCell ref="B11:D11"/>
    <mergeCell ref="F13:F14"/>
    <mergeCell ref="B3:H4"/>
    <mergeCell ref="I3:K3"/>
    <mergeCell ref="I4:K4"/>
    <mergeCell ref="J5:K5"/>
    <mergeCell ref="J6:K8"/>
    <mergeCell ref="G5:I5"/>
    <mergeCell ref="G6:I6"/>
    <mergeCell ref="G7:I7"/>
  </mergeCells>
  <pageMargins left="0.7" right="0.7" top="0.75" bottom="0.75" header="0.3" footer="0.3"/>
  <pageSetup scale="66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Q33"/>
  <sheetViews>
    <sheetView view="pageBreakPreview" zoomScale="70" zoomScaleNormal="90" zoomScaleSheetLayoutView="70" workbookViewId="0">
      <selection activeCell="C11" sqref="C11"/>
    </sheetView>
  </sheetViews>
  <sheetFormatPr defaultRowHeight="14.5" x14ac:dyDescent="0.35"/>
  <cols>
    <col min="2" max="2" width="12.26953125" customWidth="1"/>
    <col min="3" max="3" width="38.453125" customWidth="1"/>
    <col min="4" max="4" width="5.1796875" customWidth="1"/>
    <col min="5" max="5" width="7" customWidth="1"/>
    <col min="6" max="6" width="16.1796875" customWidth="1"/>
    <col min="7" max="7" width="21.453125" customWidth="1"/>
    <col min="8" max="8" width="14" customWidth="1"/>
    <col min="9" max="9" width="16.1796875" customWidth="1"/>
    <col min="10" max="10" width="13.1796875" customWidth="1"/>
    <col min="11" max="11" width="14.453125" bestFit="1" customWidth="1"/>
    <col min="12" max="12" width="16.7265625" customWidth="1"/>
    <col min="13" max="13" width="16.81640625" bestFit="1" customWidth="1"/>
    <col min="14" max="14" width="9.54296875" customWidth="1"/>
    <col min="15" max="15" width="6.54296875" customWidth="1"/>
    <col min="16" max="16" width="17.453125" customWidth="1"/>
  </cols>
  <sheetData>
    <row r="3" spans="2:17" x14ac:dyDescent="0.35">
      <c r="B3" s="121" t="s">
        <v>17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2"/>
      <c r="P3" s="123" t="s">
        <v>335</v>
      </c>
      <c r="Q3" s="124"/>
    </row>
    <row r="4" spans="2:17" x14ac:dyDescent="0.35"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2"/>
      <c r="P4" s="123"/>
      <c r="Q4" s="124"/>
    </row>
    <row r="5" spans="2:17" ht="20.25" customHeight="1" x14ac:dyDescent="0.35">
      <c r="B5" s="12" t="s">
        <v>171</v>
      </c>
      <c r="C5" s="125" t="s">
        <v>18</v>
      </c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6"/>
    </row>
    <row r="6" spans="2:17" ht="34.5" customHeight="1" x14ac:dyDescent="0.35">
      <c r="B6" s="127" t="s">
        <v>19</v>
      </c>
      <c r="C6" s="127"/>
      <c r="D6" s="127"/>
      <c r="E6" s="127"/>
      <c r="F6" s="111" t="s">
        <v>20</v>
      </c>
      <c r="G6" s="128" t="s">
        <v>21</v>
      </c>
      <c r="H6" s="111" t="s">
        <v>22</v>
      </c>
      <c r="I6" s="111" t="s">
        <v>23</v>
      </c>
      <c r="J6" s="111" t="s">
        <v>24</v>
      </c>
      <c r="K6" s="111" t="s">
        <v>25</v>
      </c>
      <c r="L6" s="109" t="s">
        <v>337</v>
      </c>
      <c r="M6" s="111" t="s">
        <v>26</v>
      </c>
      <c r="N6" s="128" t="s">
        <v>27</v>
      </c>
      <c r="O6" s="111" t="s">
        <v>28</v>
      </c>
      <c r="P6" s="111"/>
      <c r="Q6" s="111"/>
    </row>
    <row r="7" spans="2:17" ht="19.5" customHeight="1" x14ac:dyDescent="0.35">
      <c r="B7" s="9" t="s">
        <v>29</v>
      </c>
      <c r="C7" s="15" t="s">
        <v>30</v>
      </c>
      <c r="D7" s="11" t="s">
        <v>31</v>
      </c>
      <c r="E7" s="11" t="s">
        <v>6</v>
      </c>
      <c r="F7" s="111"/>
      <c r="G7" s="128"/>
      <c r="H7" s="111"/>
      <c r="I7" s="111"/>
      <c r="J7" s="111"/>
      <c r="K7" s="111"/>
      <c r="L7" s="108">
        <f>(1.15*1.1*1.1*1.01)-1</f>
        <v>0.40541500000000008</v>
      </c>
      <c r="M7" s="111"/>
      <c r="N7" s="111"/>
      <c r="O7" s="14" t="s">
        <v>27</v>
      </c>
      <c r="P7" s="9" t="s">
        <v>32</v>
      </c>
      <c r="Q7" s="9" t="s">
        <v>29</v>
      </c>
    </row>
    <row r="8" spans="2:17" ht="24" customHeight="1" x14ac:dyDescent="0.35">
      <c r="B8" s="5">
        <v>1</v>
      </c>
      <c r="C8" s="3" t="s">
        <v>18</v>
      </c>
      <c r="D8" s="74">
        <v>1</v>
      </c>
      <c r="E8" s="74" t="s">
        <v>12</v>
      </c>
      <c r="F8" s="73">
        <v>109436</v>
      </c>
      <c r="G8" s="73"/>
      <c r="H8" s="73">
        <v>150001</v>
      </c>
      <c r="I8" s="73">
        <v>408385</v>
      </c>
      <c r="J8" s="73">
        <v>24219</v>
      </c>
      <c r="K8" s="73">
        <v>692041</v>
      </c>
      <c r="L8" s="73">
        <f t="shared" ref="L8:L31" si="0">K8*$L$7</f>
        <v>280563.80201500008</v>
      </c>
      <c r="M8" s="73">
        <f>K8+L8</f>
        <v>972604.80201500002</v>
      </c>
      <c r="N8" s="74" t="s">
        <v>13</v>
      </c>
      <c r="O8" s="74" t="s">
        <v>13</v>
      </c>
      <c r="P8" s="73">
        <f>M8</f>
        <v>972604.80201500002</v>
      </c>
      <c r="Q8" s="3"/>
    </row>
    <row r="9" spans="2:17" ht="24" customHeight="1" x14ac:dyDescent="0.35">
      <c r="B9" s="5"/>
      <c r="C9" s="3"/>
      <c r="D9" s="3"/>
      <c r="E9" s="3"/>
      <c r="F9" s="28"/>
      <c r="G9" s="28"/>
      <c r="H9" s="28"/>
      <c r="I9" s="28"/>
      <c r="J9" s="28"/>
      <c r="K9" s="28"/>
      <c r="L9" s="73">
        <f t="shared" si="0"/>
        <v>0</v>
      </c>
      <c r="M9" s="28">
        <f t="shared" ref="M9:M31" si="1">K9+L9</f>
        <v>0</v>
      </c>
      <c r="N9" s="3"/>
      <c r="O9" s="3"/>
      <c r="P9" s="28"/>
      <c r="Q9" s="3"/>
    </row>
    <row r="10" spans="2:17" ht="24" customHeight="1" x14ac:dyDescent="0.35">
      <c r="B10" s="5"/>
      <c r="C10" s="3"/>
      <c r="D10" s="3"/>
      <c r="E10" s="3"/>
      <c r="F10" s="28"/>
      <c r="G10" s="28"/>
      <c r="H10" s="28"/>
      <c r="I10" s="28"/>
      <c r="J10" s="28"/>
      <c r="K10" s="28"/>
      <c r="L10" s="73">
        <f t="shared" si="0"/>
        <v>0</v>
      </c>
      <c r="M10" s="28">
        <f t="shared" si="1"/>
        <v>0</v>
      </c>
      <c r="N10" s="3"/>
      <c r="O10" s="3"/>
      <c r="P10" s="28"/>
      <c r="Q10" s="3"/>
    </row>
    <row r="11" spans="2:17" ht="24" customHeight="1" x14ac:dyDescent="0.35">
      <c r="B11" s="5"/>
      <c r="C11" s="3"/>
      <c r="D11" s="3"/>
      <c r="E11" s="3"/>
      <c r="F11" s="28"/>
      <c r="G11" s="28"/>
      <c r="H11" s="28"/>
      <c r="I11" s="28"/>
      <c r="J11" s="28"/>
      <c r="K11" s="28"/>
      <c r="L11" s="73">
        <f t="shared" si="0"/>
        <v>0</v>
      </c>
      <c r="M11" s="28">
        <f t="shared" si="1"/>
        <v>0</v>
      </c>
      <c r="N11" s="3"/>
      <c r="O11" s="3"/>
      <c r="P11" s="28"/>
      <c r="Q11" s="3"/>
    </row>
    <row r="12" spans="2:17" ht="24" customHeight="1" x14ac:dyDescent="0.35">
      <c r="B12" s="5"/>
      <c r="C12" s="3"/>
      <c r="D12" s="3"/>
      <c r="E12" s="3"/>
      <c r="F12" s="28"/>
      <c r="G12" s="28"/>
      <c r="H12" s="28"/>
      <c r="I12" s="28"/>
      <c r="J12" s="28"/>
      <c r="K12" s="28"/>
      <c r="L12" s="73">
        <f t="shared" si="0"/>
        <v>0</v>
      </c>
      <c r="M12" s="28">
        <f t="shared" si="1"/>
        <v>0</v>
      </c>
      <c r="N12" s="3"/>
      <c r="O12" s="3"/>
      <c r="P12" s="28"/>
      <c r="Q12" s="3"/>
    </row>
    <row r="13" spans="2:17" ht="24" customHeight="1" x14ac:dyDescent="0.35">
      <c r="B13" s="5"/>
      <c r="C13" s="3"/>
      <c r="D13" s="3"/>
      <c r="E13" s="3"/>
      <c r="F13" s="28"/>
      <c r="G13" s="28"/>
      <c r="H13" s="28"/>
      <c r="I13" s="28"/>
      <c r="J13" s="28"/>
      <c r="K13" s="28"/>
      <c r="L13" s="73">
        <f t="shared" si="0"/>
        <v>0</v>
      </c>
      <c r="M13" s="28">
        <f t="shared" si="1"/>
        <v>0</v>
      </c>
      <c r="N13" s="3"/>
      <c r="O13" s="3"/>
      <c r="P13" s="28"/>
      <c r="Q13" s="3"/>
    </row>
    <row r="14" spans="2:17" ht="24" customHeight="1" x14ac:dyDescent="0.35">
      <c r="B14" s="5"/>
      <c r="C14" s="3"/>
      <c r="D14" s="3"/>
      <c r="E14" s="3"/>
      <c r="F14" s="28"/>
      <c r="G14" s="28"/>
      <c r="H14" s="28"/>
      <c r="I14" s="28"/>
      <c r="J14" s="28"/>
      <c r="K14" s="28"/>
      <c r="L14" s="73">
        <f t="shared" si="0"/>
        <v>0</v>
      </c>
      <c r="M14" s="28">
        <f t="shared" si="1"/>
        <v>0</v>
      </c>
      <c r="N14" s="3"/>
      <c r="O14" s="3"/>
      <c r="P14" s="28"/>
      <c r="Q14" s="3"/>
    </row>
    <row r="15" spans="2:17" ht="24" customHeight="1" x14ac:dyDescent="0.35">
      <c r="B15" s="5"/>
      <c r="C15" s="3"/>
      <c r="D15" s="3"/>
      <c r="E15" s="3"/>
      <c r="F15" s="28"/>
      <c r="G15" s="28"/>
      <c r="H15" s="28"/>
      <c r="I15" s="28"/>
      <c r="J15" s="28"/>
      <c r="K15" s="28"/>
      <c r="L15" s="73">
        <f t="shared" si="0"/>
        <v>0</v>
      </c>
      <c r="M15" s="28">
        <f t="shared" si="1"/>
        <v>0</v>
      </c>
      <c r="N15" s="3"/>
      <c r="O15" s="3"/>
      <c r="P15" s="28"/>
      <c r="Q15" s="3"/>
    </row>
    <row r="16" spans="2:17" ht="24" customHeight="1" x14ac:dyDescent="0.35">
      <c r="B16" s="5"/>
      <c r="C16" s="3"/>
      <c r="D16" s="3"/>
      <c r="E16" s="3"/>
      <c r="F16" s="28"/>
      <c r="G16" s="28"/>
      <c r="H16" s="28"/>
      <c r="I16" s="28"/>
      <c r="J16" s="28"/>
      <c r="K16" s="28"/>
      <c r="L16" s="73">
        <f t="shared" si="0"/>
        <v>0</v>
      </c>
      <c r="M16" s="28">
        <f t="shared" si="1"/>
        <v>0</v>
      </c>
      <c r="N16" s="3"/>
      <c r="O16" s="3"/>
      <c r="P16" s="28"/>
      <c r="Q16" s="3"/>
    </row>
    <row r="17" spans="2:17" ht="24" customHeight="1" x14ac:dyDescent="0.35">
      <c r="B17" s="5"/>
      <c r="C17" s="3"/>
      <c r="D17" s="3"/>
      <c r="E17" s="3"/>
      <c r="F17" s="28"/>
      <c r="G17" s="28"/>
      <c r="H17" s="28"/>
      <c r="I17" s="28"/>
      <c r="J17" s="28"/>
      <c r="K17" s="28"/>
      <c r="L17" s="73">
        <f t="shared" si="0"/>
        <v>0</v>
      </c>
      <c r="M17" s="28">
        <f t="shared" si="1"/>
        <v>0</v>
      </c>
      <c r="N17" s="3"/>
      <c r="O17" s="3"/>
      <c r="P17" s="28"/>
      <c r="Q17" s="3"/>
    </row>
    <row r="18" spans="2:17" ht="24" customHeight="1" x14ac:dyDescent="0.35">
      <c r="B18" s="5"/>
      <c r="C18" s="3"/>
      <c r="D18" s="3"/>
      <c r="E18" s="3"/>
      <c r="F18" s="28"/>
      <c r="G18" s="28"/>
      <c r="H18" s="28"/>
      <c r="I18" s="28"/>
      <c r="J18" s="28"/>
      <c r="K18" s="28"/>
      <c r="L18" s="73">
        <f t="shared" si="0"/>
        <v>0</v>
      </c>
      <c r="M18" s="28">
        <f t="shared" si="1"/>
        <v>0</v>
      </c>
      <c r="N18" s="3"/>
      <c r="O18" s="3"/>
      <c r="P18" s="28"/>
      <c r="Q18" s="3"/>
    </row>
    <row r="19" spans="2:17" ht="24" customHeight="1" x14ac:dyDescent="0.35">
      <c r="B19" s="5"/>
      <c r="C19" s="3"/>
      <c r="D19" s="3"/>
      <c r="E19" s="3"/>
      <c r="F19" s="28"/>
      <c r="G19" s="28"/>
      <c r="H19" s="28"/>
      <c r="I19" s="28"/>
      <c r="J19" s="28"/>
      <c r="K19" s="28"/>
      <c r="L19" s="73">
        <f t="shared" si="0"/>
        <v>0</v>
      </c>
      <c r="M19" s="28">
        <f t="shared" si="1"/>
        <v>0</v>
      </c>
      <c r="N19" s="3"/>
      <c r="O19" s="3"/>
      <c r="P19" s="28"/>
      <c r="Q19" s="3"/>
    </row>
    <row r="20" spans="2:17" ht="24" customHeight="1" x14ac:dyDescent="0.35">
      <c r="B20" s="5"/>
      <c r="C20" s="3"/>
      <c r="D20" s="3"/>
      <c r="E20" s="3"/>
      <c r="F20" s="28"/>
      <c r="G20" s="28"/>
      <c r="H20" s="28"/>
      <c r="I20" s="28"/>
      <c r="J20" s="28"/>
      <c r="K20" s="28"/>
      <c r="L20" s="73">
        <f t="shared" si="0"/>
        <v>0</v>
      </c>
      <c r="M20" s="28">
        <f t="shared" si="1"/>
        <v>0</v>
      </c>
      <c r="N20" s="3"/>
      <c r="O20" s="3"/>
      <c r="P20" s="28"/>
      <c r="Q20" s="3"/>
    </row>
    <row r="21" spans="2:17" ht="24" customHeight="1" x14ac:dyDescent="0.35">
      <c r="B21" s="5"/>
      <c r="C21" s="3"/>
      <c r="D21" s="3"/>
      <c r="E21" s="3"/>
      <c r="F21" s="28"/>
      <c r="G21" s="28"/>
      <c r="H21" s="28"/>
      <c r="I21" s="28"/>
      <c r="J21" s="28"/>
      <c r="K21" s="28"/>
      <c r="L21" s="73">
        <f t="shared" si="0"/>
        <v>0</v>
      </c>
      <c r="M21" s="28">
        <f t="shared" si="1"/>
        <v>0</v>
      </c>
      <c r="N21" s="3"/>
      <c r="O21" s="3"/>
      <c r="P21" s="28"/>
      <c r="Q21" s="3"/>
    </row>
    <row r="22" spans="2:17" ht="24" customHeight="1" x14ac:dyDescent="0.35">
      <c r="B22" s="5"/>
      <c r="C22" s="3"/>
      <c r="D22" s="3"/>
      <c r="E22" s="3"/>
      <c r="F22" s="28"/>
      <c r="G22" s="28"/>
      <c r="H22" s="28"/>
      <c r="I22" s="28"/>
      <c r="J22" s="28"/>
      <c r="K22" s="28"/>
      <c r="L22" s="73">
        <f t="shared" si="0"/>
        <v>0</v>
      </c>
      <c r="M22" s="28">
        <f t="shared" si="1"/>
        <v>0</v>
      </c>
      <c r="N22" s="3"/>
      <c r="O22" s="3"/>
      <c r="P22" s="28"/>
      <c r="Q22" s="3"/>
    </row>
    <row r="23" spans="2:17" ht="24" customHeight="1" x14ac:dyDescent="0.35">
      <c r="B23" s="5"/>
      <c r="C23" s="3"/>
      <c r="D23" s="3"/>
      <c r="E23" s="3"/>
      <c r="F23" s="28"/>
      <c r="G23" s="28"/>
      <c r="H23" s="28"/>
      <c r="I23" s="28"/>
      <c r="J23" s="28"/>
      <c r="K23" s="28"/>
      <c r="L23" s="73">
        <f t="shared" si="0"/>
        <v>0</v>
      </c>
      <c r="M23" s="28">
        <f t="shared" si="1"/>
        <v>0</v>
      </c>
      <c r="N23" s="3"/>
      <c r="O23" s="3"/>
      <c r="P23" s="28"/>
      <c r="Q23" s="3"/>
    </row>
    <row r="24" spans="2:17" ht="24" customHeight="1" x14ac:dyDescent="0.35">
      <c r="B24" s="5"/>
      <c r="C24" s="3"/>
      <c r="D24" s="3"/>
      <c r="E24" s="3"/>
      <c r="F24" s="28"/>
      <c r="G24" s="28"/>
      <c r="H24" s="28"/>
      <c r="I24" s="28"/>
      <c r="J24" s="28"/>
      <c r="K24" s="28"/>
      <c r="L24" s="73">
        <f t="shared" si="0"/>
        <v>0</v>
      </c>
      <c r="M24" s="28">
        <f t="shared" si="1"/>
        <v>0</v>
      </c>
      <c r="N24" s="3"/>
      <c r="O24" s="3"/>
      <c r="P24" s="28"/>
      <c r="Q24" s="3"/>
    </row>
    <row r="25" spans="2:17" ht="24" customHeight="1" x14ac:dyDescent="0.35">
      <c r="B25" s="5"/>
      <c r="C25" s="3"/>
      <c r="D25" s="3"/>
      <c r="E25" s="3"/>
      <c r="F25" s="28"/>
      <c r="G25" s="28"/>
      <c r="H25" s="28"/>
      <c r="I25" s="28"/>
      <c r="J25" s="28"/>
      <c r="K25" s="28"/>
      <c r="L25" s="73">
        <f t="shared" si="0"/>
        <v>0</v>
      </c>
      <c r="M25" s="28">
        <f t="shared" si="1"/>
        <v>0</v>
      </c>
      <c r="N25" s="3"/>
      <c r="O25" s="3"/>
      <c r="P25" s="28"/>
      <c r="Q25" s="3"/>
    </row>
    <row r="26" spans="2:17" ht="24" customHeight="1" x14ac:dyDescent="0.35">
      <c r="B26" s="5"/>
      <c r="C26" s="3"/>
      <c r="D26" s="3"/>
      <c r="E26" s="3"/>
      <c r="F26" s="28"/>
      <c r="G26" s="28"/>
      <c r="H26" s="28"/>
      <c r="I26" s="28"/>
      <c r="J26" s="28"/>
      <c r="K26" s="28"/>
      <c r="L26" s="73">
        <f t="shared" si="0"/>
        <v>0</v>
      </c>
      <c r="M26" s="28">
        <f t="shared" si="1"/>
        <v>0</v>
      </c>
      <c r="N26" s="3"/>
      <c r="O26" s="3"/>
      <c r="P26" s="28"/>
      <c r="Q26" s="3"/>
    </row>
    <row r="27" spans="2:17" ht="24" customHeight="1" x14ac:dyDescent="0.35">
      <c r="B27" s="5"/>
      <c r="C27" s="3"/>
      <c r="D27" s="3"/>
      <c r="E27" s="3"/>
      <c r="F27" s="28"/>
      <c r="G27" s="28"/>
      <c r="H27" s="28"/>
      <c r="I27" s="28"/>
      <c r="J27" s="28"/>
      <c r="K27" s="28"/>
      <c r="L27" s="73">
        <f t="shared" si="0"/>
        <v>0</v>
      </c>
      <c r="M27" s="28">
        <f t="shared" si="1"/>
        <v>0</v>
      </c>
      <c r="N27" s="3"/>
      <c r="O27" s="3"/>
      <c r="P27" s="28"/>
      <c r="Q27" s="3"/>
    </row>
    <row r="28" spans="2:17" ht="24" customHeight="1" x14ac:dyDescent="0.35">
      <c r="B28" s="5"/>
      <c r="C28" s="3"/>
      <c r="D28" s="3"/>
      <c r="E28" s="3"/>
      <c r="F28" s="28"/>
      <c r="G28" s="28"/>
      <c r="H28" s="28"/>
      <c r="I28" s="28"/>
      <c r="J28" s="28"/>
      <c r="K28" s="28"/>
      <c r="L28" s="73">
        <f t="shared" si="0"/>
        <v>0</v>
      </c>
      <c r="M28" s="28">
        <f t="shared" si="1"/>
        <v>0</v>
      </c>
      <c r="N28" s="3"/>
      <c r="O28" s="3"/>
      <c r="P28" s="28"/>
      <c r="Q28" s="3"/>
    </row>
    <row r="29" spans="2:17" ht="24" customHeight="1" x14ac:dyDescent="0.35">
      <c r="B29" s="5"/>
      <c r="C29" s="3"/>
      <c r="D29" s="3"/>
      <c r="E29" s="3"/>
      <c r="F29" s="28"/>
      <c r="G29" s="28"/>
      <c r="H29" s="28"/>
      <c r="I29" s="28"/>
      <c r="J29" s="28"/>
      <c r="K29" s="28"/>
      <c r="L29" s="73">
        <f t="shared" si="0"/>
        <v>0</v>
      </c>
      <c r="M29" s="28">
        <f t="shared" si="1"/>
        <v>0</v>
      </c>
      <c r="N29" s="3"/>
      <c r="O29" s="3"/>
      <c r="P29" s="28"/>
      <c r="Q29" s="3"/>
    </row>
    <row r="30" spans="2:17" ht="24" customHeight="1" x14ac:dyDescent="0.35">
      <c r="B30" s="5"/>
      <c r="C30" s="3"/>
      <c r="D30" s="3"/>
      <c r="E30" s="3"/>
      <c r="F30" s="28"/>
      <c r="G30" s="28"/>
      <c r="H30" s="28"/>
      <c r="I30" s="28"/>
      <c r="J30" s="28"/>
      <c r="K30" s="28"/>
      <c r="L30" s="73">
        <f t="shared" si="0"/>
        <v>0</v>
      </c>
      <c r="M30" s="28">
        <f t="shared" si="1"/>
        <v>0</v>
      </c>
      <c r="N30" s="3"/>
      <c r="O30" s="3"/>
      <c r="P30" s="28"/>
      <c r="Q30" s="3"/>
    </row>
    <row r="31" spans="2:17" ht="24" customHeight="1" x14ac:dyDescent="0.35">
      <c r="B31" s="5"/>
      <c r="C31" s="3"/>
      <c r="D31" s="3"/>
      <c r="E31" s="3"/>
      <c r="F31" s="28"/>
      <c r="G31" s="28"/>
      <c r="H31" s="28"/>
      <c r="I31" s="28"/>
      <c r="J31" s="28"/>
      <c r="K31" s="28"/>
      <c r="L31" s="73">
        <f t="shared" si="0"/>
        <v>0</v>
      </c>
      <c r="M31" s="28">
        <f t="shared" si="1"/>
        <v>0</v>
      </c>
      <c r="N31" s="3"/>
      <c r="O31" s="3"/>
      <c r="P31" s="28"/>
      <c r="Q31" s="3"/>
    </row>
    <row r="32" spans="2:17" ht="24" customHeight="1" x14ac:dyDescent="0.35">
      <c r="B32" s="120" t="s">
        <v>33</v>
      </c>
      <c r="C32" s="120"/>
      <c r="D32" s="120"/>
      <c r="E32" s="120"/>
      <c r="F32" s="73">
        <f>SUM(F8:F31)</f>
        <v>109436</v>
      </c>
      <c r="G32" s="73">
        <f t="shared" ref="G32:M32" si="2">SUM(G8:G31)</f>
        <v>0</v>
      </c>
      <c r="H32" s="73">
        <f t="shared" si="2"/>
        <v>150001</v>
      </c>
      <c r="I32" s="73">
        <f t="shared" si="2"/>
        <v>408385</v>
      </c>
      <c r="J32" s="73">
        <f t="shared" si="2"/>
        <v>24219</v>
      </c>
      <c r="K32" s="73">
        <f t="shared" si="2"/>
        <v>692041</v>
      </c>
      <c r="L32" s="73">
        <f t="shared" si="2"/>
        <v>280563.80201500008</v>
      </c>
      <c r="M32" s="73">
        <f t="shared" si="2"/>
        <v>972604.80201500002</v>
      </c>
      <c r="N32" s="74"/>
      <c r="O32" s="74"/>
      <c r="P32" s="73">
        <f t="shared" ref="P32" si="3">SUM(P8:P31)</f>
        <v>972604.80201500002</v>
      </c>
      <c r="Q32" s="16"/>
    </row>
    <row r="33" spans="2:11" x14ac:dyDescent="0.35">
      <c r="B33" s="17" t="s">
        <v>34</v>
      </c>
      <c r="C33" s="18">
        <v>2008</v>
      </c>
      <c r="K33" s="19"/>
    </row>
  </sheetData>
  <mergeCells count="14">
    <mergeCell ref="B32:E32"/>
    <mergeCell ref="B3:O4"/>
    <mergeCell ref="P3:Q4"/>
    <mergeCell ref="C5:Q5"/>
    <mergeCell ref="B6:E6"/>
    <mergeCell ref="F6:F7"/>
    <mergeCell ref="G6:G7"/>
    <mergeCell ref="H6:H7"/>
    <mergeCell ref="I6:I7"/>
    <mergeCell ref="J6:J7"/>
    <mergeCell ref="K6:K7"/>
    <mergeCell ref="M6:M7"/>
    <mergeCell ref="N6:N7"/>
    <mergeCell ref="O6:Q6"/>
  </mergeCells>
  <pageMargins left="0.7" right="0.7" top="0.75" bottom="0.75" header="0.3" footer="0.3"/>
  <pageSetup scale="36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5"/>
  <sheetViews>
    <sheetView view="pageBreakPreview" zoomScaleNormal="100" zoomScaleSheetLayoutView="100" workbookViewId="0">
      <selection activeCell="M24" sqref="M24"/>
    </sheetView>
  </sheetViews>
  <sheetFormatPr defaultRowHeight="14.5" x14ac:dyDescent="0.35"/>
  <cols>
    <col min="3" max="3" width="29.81640625" customWidth="1"/>
    <col min="4" max="9" width="9.7265625" customWidth="1"/>
    <col min="10" max="12" width="6.7265625" customWidth="1"/>
    <col min="13" max="13" width="18.1796875" customWidth="1"/>
  </cols>
  <sheetData>
    <row r="3" spans="2:14" ht="23.5" x14ac:dyDescent="0.35">
      <c r="B3" s="110" t="s">
        <v>35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33" t="s">
        <v>335</v>
      </c>
      <c r="N3" s="133"/>
    </row>
    <row r="4" spans="2:14" x14ac:dyDescent="0.35">
      <c r="B4" s="134" t="s">
        <v>171</v>
      </c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</row>
    <row r="5" spans="2:14" x14ac:dyDescent="0.35">
      <c r="B5" s="131" t="s">
        <v>36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</row>
    <row r="6" spans="2:14" x14ac:dyDescent="0.35">
      <c r="B6" s="134" t="s">
        <v>336</v>
      </c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 t="s">
        <v>37</v>
      </c>
      <c r="N6" s="134"/>
    </row>
    <row r="7" spans="2:14" x14ac:dyDescent="0.35">
      <c r="B7" s="131" t="s">
        <v>18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2" t="s">
        <v>38</v>
      </c>
      <c r="N7" s="132"/>
    </row>
    <row r="8" spans="2:14" x14ac:dyDescent="0.35">
      <c r="B8" s="127" t="s">
        <v>39</v>
      </c>
      <c r="C8" s="127"/>
      <c r="D8" s="127" t="s">
        <v>20</v>
      </c>
      <c r="E8" s="127"/>
      <c r="F8" s="127" t="s">
        <v>22</v>
      </c>
      <c r="G8" s="127"/>
      <c r="H8" s="127" t="s">
        <v>23</v>
      </c>
      <c r="I8" s="127"/>
      <c r="J8" s="127" t="s">
        <v>24</v>
      </c>
      <c r="K8" s="127"/>
      <c r="L8" s="127"/>
      <c r="M8" s="8" t="s">
        <v>25</v>
      </c>
      <c r="N8" s="8" t="s">
        <v>40</v>
      </c>
    </row>
    <row r="9" spans="2:14" ht="21" customHeight="1" x14ac:dyDescent="0.35">
      <c r="B9" s="129" t="s">
        <v>41</v>
      </c>
      <c r="C9" s="129"/>
      <c r="D9" s="130">
        <v>35200</v>
      </c>
      <c r="E9" s="130"/>
      <c r="F9" s="130">
        <v>7800</v>
      </c>
      <c r="G9" s="130"/>
      <c r="H9" s="130">
        <v>900</v>
      </c>
      <c r="I9" s="130"/>
      <c r="J9" s="130">
        <v>1000</v>
      </c>
      <c r="K9" s="130"/>
      <c r="L9" s="130"/>
      <c r="M9" s="28">
        <f>SUM(D9:L9)</f>
        <v>44900</v>
      </c>
      <c r="N9" s="5">
        <v>4</v>
      </c>
    </row>
    <row r="10" spans="2:14" ht="21" customHeight="1" x14ac:dyDescent="0.35">
      <c r="B10" s="129" t="s">
        <v>42</v>
      </c>
      <c r="C10" s="129"/>
      <c r="D10" s="130">
        <v>45100</v>
      </c>
      <c r="E10" s="130"/>
      <c r="F10" s="130">
        <v>6200</v>
      </c>
      <c r="G10" s="130"/>
      <c r="H10" s="130">
        <v>0</v>
      </c>
      <c r="I10" s="130"/>
      <c r="J10" s="130">
        <v>490</v>
      </c>
      <c r="K10" s="130"/>
      <c r="L10" s="130"/>
      <c r="M10" s="28">
        <f>SUM(D10:L10)</f>
        <v>51790</v>
      </c>
      <c r="N10" s="5">
        <v>7</v>
      </c>
    </row>
    <row r="11" spans="2:14" ht="21" customHeight="1" x14ac:dyDescent="0.35">
      <c r="B11" s="129" t="s">
        <v>43</v>
      </c>
      <c r="C11" s="129"/>
      <c r="D11" s="130">
        <v>3806</v>
      </c>
      <c r="E11" s="130"/>
      <c r="F11" s="130">
        <v>51581</v>
      </c>
      <c r="G11" s="130"/>
      <c r="H11" s="130">
        <v>26785</v>
      </c>
      <c r="I11" s="130"/>
      <c r="J11" s="130">
        <v>12809</v>
      </c>
      <c r="K11" s="130"/>
      <c r="L11" s="130"/>
      <c r="M11" s="28">
        <f t="shared" ref="M11:M15" si="0">SUM(D11:L11)</f>
        <v>94981</v>
      </c>
      <c r="N11" s="5">
        <v>11</v>
      </c>
    </row>
    <row r="12" spans="2:14" ht="21" customHeight="1" x14ac:dyDescent="0.35">
      <c r="B12" s="129" t="s">
        <v>44</v>
      </c>
      <c r="C12" s="129"/>
      <c r="D12" s="130">
        <v>12800</v>
      </c>
      <c r="E12" s="130"/>
      <c r="F12" s="130">
        <v>28300</v>
      </c>
      <c r="G12" s="130"/>
      <c r="H12" s="130">
        <v>265000</v>
      </c>
      <c r="I12" s="130"/>
      <c r="J12" s="130">
        <v>4320</v>
      </c>
      <c r="K12" s="130"/>
      <c r="L12" s="130"/>
      <c r="M12" s="28">
        <f t="shared" si="0"/>
        <v>310420</v>
      </c>
      <c r="N12" s="5">
        <v>18</v>
      </c>
    </row>
    <row r="13" spans="2:14" ht="21" customHeight="1" x14ac:dyDescent="0.35">
      <c r="B13" s="129" t="s">
        <v>45</v>
      </c>
      <c r="C13" s="129"/>
      <c r="D13" s="130">
        <v>2200</v>
      </c>
      <c r="E13" s="130"/>
      <c r="F13" s="130">
        <v>12400</v>
      </c>
      <c r="G13" s="130"/>
      <c r="H13" s="130">
        <v>38100</v>
      </c>
      <c r="I13" s="130"/>
      <c r="J13" s="130">
        <v>400</v>
      </c>
      <c r="K13" s="130"/>
      <c r="L13" s="130"/>
      <c r="M13" s="28">
        <f t="shared" si="0"/>
        <v>53100</v>
      </c>
      <c r="N13" s="5">
        <v>22</v>
      </c>
    </row>
    <row r="14" spans="2:14" ht="21" customHeight="1" x14ac:dyDescent="0.35">
      <c r="B14" s="129" t="s">
        <v>46</v>
      </c>
      <c r="C14" s="129"/>
      <c r="D14" s="130">
        <v>500</v>
      </c>
      <c r="E14" s="130"/>
      <c r="F14" s="130">
        <v>1200</v>
      </c>
      <c r="G14" s="130"/>
      <c r="H14" s="130">
        <v>8400</v>
      </c>
      <c r="I14" s="130"/>
      <c r="J14" s="130">
        <v>100</v>
      </c>
      <c r="K14" s="130"/>
      <c r="L14" s="130"/>
      <c r="M14" s="28">
        <f t="shared" si="0"/>
        <v>10200</v>
      </c>
      <c r="N14" s="5">
        <v>24</v>
      </c>
    </row>
    <row r="15" spans="2:14" ht="21" customHeight="1" x14ac:dyDescent="0.35">
      <c r="B15" s="129" t="s">
        <v>47</v>
      </c>
      <c r="C15" s="129"/>
      <c r="D15" s="130">
        <v>1200</v>
      </c>
      <c r="E15" s="130"/>
      <c r="F15" s="130">
        <v>3650</v>
      </c>
      <c r="G15" s="130"/>
      <c r="H15" s="130">
        <v>4100</v>
      </c>
      <c r="I15" s="130"/>
      <c r="J15" s="130">
        <v>0</v>
      </c>
      <c r="K15" s="130"/>
      <c r="L15" s="130"/>
      <c r="M15" s="28">
        <f t="shared" si="0"/>
        <v>8950</v>
      </c>
      <c r="N15" s="5">
        <v>26</v>
      </c>
    </row>
    <row r="16" spans="2:14" ht="21" customHeight="1" x14ac:dyDescent="0.35">
      <c r="B16" s="129"/>
      <c r="C16" s="129"/>
      <c r="D16" s="130"/>
      <c r="E16" s="130"/>
      <c r="F16" s="130"/>
      <c r="G16" s="130"/>
      <c r="H16" s="130"/>
      <c r="I16" s="130"/>
      <c r="J16" s="130"/>
      <c r="K16" s="130"/>
      <c r="L16" s="130"/>
      <c r="M16" s="28"/>
      <c r="N16" s="3"/>
    </row>
    <row r="17" spans="2:14" ht="21" customHeight="1" x14ac:dyDescent="0.35">
      <c r="B17" s="129"/>
      <c r="C17" s="129"/>
      <c r="D17" s="130"/>
      <c r="E17" s="130"/>
      <c r="F17" s="130"/>
      <c r="G17" s="130"/>
      <c r="H17" s="130"/>
      <c r="I17" s="130"/>
      <c r="J17" s="130"/>
      <c r="K17" s="130"/>
      <c r="L17" s="130"/>
      <c r="M17" s="28"/>
      <c r="N17" s="3"/>
    </row>
    <row r="18" spans="2:14" ht="21" customHeight="1" x14ac:dyDescent="0.35">
      <c r="B18" s="129"/>
      <c r="C18" s="129"/>
      <c r="D18" s="130"/>
      <c r="E18" s="130"/>
      <c r="F18" s="130"/>
      <c r="G18" s="130"/>
      <c r="H18" s="130"/>
      <c r="I18" s="130"/>
      <c r="J18" s="130"/>
      <c r="K18" s="130"/>
      <c r="L18" s="130"/>
      <c r="M18" s="28"/>
      <c r="N18" s="3"/>
    </row>
    <row r="19" spans="2:14" ht="21" customHeight="1" x14ac:dyDescent="0.35">
      <c r="B19" s="129"/>
      <c r="C19" s="129"/>
      <c r="D19" s="130"/>
      <c r="E19" s="130"/>
      <c r="F19" s="130"/>
      <c r="G19" s="130"/>
      <c r="H19" s="130"/>
      <c r="I19" s="130"/>
      <c r="J19" s="130"/>
      <c r="K19" s="130"/>
      <c r="L19" s="130"/>
      <c r="M19" s="28"/>
      <c r="N19" s="3"/>
    </row>
    <row r="20" spans="2:14" ht="21" customHeight="1" x14ac:dyDescent="0.35">
      <c r="B20" s="129"/>
      <c r="C20" s="129"/>
      <c r="D20" s="130"/>
      <c r="E20" s="130"/>
      <c r="F20" s="130"/>
      <c r="G20" s="130"/>
      <c r="H20" s="130"/>
      <c r="I20" s="130"/>
      <c r="J20" s="130"/>
      <c r="K20" s="130"/>
      <c r="L20" s="130"/>
      <c r="M20" s="28"/>
      <c r="N20" s="3"/>
    </row>
    <row r="21" spans="2:14" ht="21" customHeight="1" x14ac:dyDescent="0.35">
      <c r="B21" s="129"/>
      <c r="C21" s="129"/>
      <c r="D21" s="130"/>
      <c r="E21" s="130"/>
      <c r="F21" s="130"/>
      <c r="G21" s="130"/>
      <c r="H21" s="130"/>
      <c r="I21" s="130"/>
      <c r="J21" s="130"/>
      <c r="K21" s="130"/>
      <c r="L21" s="130"/>
      <c r="M21" s="28"/>
      <c r="N21" s="3"/>
    </row>
    <row r="22" spans="2:14" ht="21" customHeight="1" x14ac:dyDescent="0.35">
      <c r="B22" s="129"/>
      <c r="C22" s="129"/>
      <c r="D22" s="130"/>
      <c r="E22" s="130"/>
      <c r="F22" s="130"/>
      <c r="G22" s="130"/>
      <c r="H22" s="130"/>
      <c r="I22" s="130"/>
      <c r="J22" s="130"/>
      <c r="K22" s="130"/>
      <c r="L22" s="130"/>
      <c r="M22" s="28"/>
      <c r="N22" s="3"/>
    </row>
    <row r="23" spans="2:14" ht="21" customHeight="1" x14ac:dyDescent="0.35">
      <c r="B23" s="129"/>
      <c r="C23" s="129"/>
      <c r="D23" s="130"/>
      <c r="E23" s="130"/>
      <c r="F23" s="130"/>
      <c r="G23" s="130"/>
      <c r="H23" s="130"/>
      <c r="I23" s="130"/>
      <c r="J23" s="130"/>
      <c r="K23" s="130"/>
      <c r="L23" s="130"/>
      <c r="M23" s="28"/>
      <c r="N23" s="3"/>
    </row>
    <row r="24" spans="2:14" ht="21" customHeight="1" x14ac:dyDescent="0.35">
      <c r="B24" s="129" t="s">
        <v>48</v>
      </c>
      <c r="C24" s="129"/>
      <c r="D24" s="130">
        <f>SUM(D9:E23)</f>
        <v>100806</v>
      </c>
      <c r="E24" s="130"/>
      <c r="F24" s="130">
        <f>SUM(F9:G23)</f>
        <v>111131</v>
      </c>
      <c r="G24" s="130"/>
      <c r="H24" s="130">
        <f>SUM(H9:I23)</f>
        <v>343285</v>
      </c>
      <c r="I24" s="130"/>
      <c r="J24" s="130">
        <f>SUM(J9:L23)</f>
        <v>19119</v>
      </c>
      <c r="K24" s="130"/>
      <c r="L24" s="130"/>
      <c r="M24" s="28">
        <f>SUM(M9:M23)</f>
        <v>574341</v>
      </c>
      <c r="N24" s="21"/>
    </row>
    <row r="25" spans="2:14" x14ac:dyDescent="0.35">
      <c r="B25" s="4" t="s">
        <v>34</v>
      </c>
      <c r="C25" s="18">
        <v>2008</v>
      </c>
    </row>
  </sheetData>
  <mergeCells count="93">
    <mergeCell ref="B3:L3"/>
    <mergeCell ref="M3:N3"/>
    <mergeCell ref="B4:N4"/>
    <mergeCell ref="B5:N5"/>
    <mergeCell ref="B6:L6"/>
    <mergeCell ref="M6:N6"/>
    <mergeCell ref="B7:L7"/>
    <mergeCell ref="M7:N7"/>
    <mergeCell ref="B8:C8"/>
    <mergeCell ref="D8:E8"/>
    <mergeCell ref="F8:G8"/>
    <mergeCell ref="H8:I8"/>
    <mergeCell ref="J8:L8"/>
    <mergeCell ref="B10:C10"/>
    <mergeCell ref="D10:E10"/>
    <mergeCell ref="F10:G10"/>
    <mergeCell ref="H10:I10"/>
    <mergeCell ref="J10:L10"/>
    <mergeCell ref="B9:C9"/>
    <mergeCell ref="D9:E9"/>
    <mergeCell ref="F9:G9"/>
    <mergeCell ref="H9:I9"/>
    <mergeCell ref="J9:L9"/>
    <mergeCell ref="B12:C12"/>
    <mergeCell ref="D12:E12"/>
    <mergeCell ref="F12:G12"/>
    <mergeCell ref="H12:I12"/>
    <mergeCell ref="J12:L12"/>
    <mergeCell ref="B11:C11"/>
    <mergeCell ref="D11:E11"/>
    <mergeCell ref="F11:G11"/>
    <mergeCell ref="H11:I11"/>
    <mergeCell ref="J11:L11"/>
    <mergeCell ref="B14:C14"/>
    <mergeCell ref="D14:E14"/>
    <mergeCell ref="F14:G14"/>
    <mergeCell ref="H14:I14"/>
    <mergeCell ref="J14:L14"/>
    <mergeCell ref="B13:C13"/>
    <mergeCell ref="D13:E13"/>
    <mergeCell ref="F13:G13"/>
    <mergeCell ref="H13:I13"/>
    <mergeCell ref="J13:L13"/>
    <mergeCell ref="B16:C16"/>
    <mergeCell ref="D16:E16"/>
    <mergeCell ref="F16:G16"/>
    <mergeCell ref="H16:I16"/>
    <mergeCell ref="J16:L16"/>
    <mergeCell ref="B15:C15"/>
    <mergeCell ref="D15:E15"/>
    <mergeCell ref="F15:G15"/>
    <mergeCell ref="H15:I15"/>
    <mergeCell ref="J15:L15"/>
    <mergeCell ref="B18:C18"/>
    <mergeCell ref="D18:E18"/>
    <mergeCell ref="F18:G18"/>
    <mergeCell ref="H18:I18"/>
    <mergeCell ref="J18:L18"/>
    <mergeCell ref="B17:C17"/>
    <mergeCell ref="D17:E17"/>
    <mergeCell ref="F17:G17"/>
    <mergeCell ref="H17:I17"/>
    <mergeCell ref="J17:L17"/>
    <mergeCell ref="B20:C20"/>
    <mergeCell ref="D20:E20"/>
    <mergeCell ref="F20:G20"/>
    <mergeCell ref="H20:I20"/>
    <mergeCell ref="J20:L20"/>
    <mergeCell ref="B19:C19"/>
    <mergeCell ref="D19:E19"/>
    <mergeCell ref="F19:G19"/>
    <mergeCell ref="H19:I19"/>
    <mergeCell ref="J19:L19"/>
    <mergeCell ref="B22:C22"/>
    <mergeCell ref="D22:E22"/>
    <mergeCell ref="F22:G22"/>
    <mergeCell ref="H22:I22"/>
    <mergeCell ref="J22:L22"/>
    <mergeCell ref="B21:C21"/>
    <mergeCell ref="D21:E21"/>
    <mergeCell ref="F21:G21"/>
    <mergeCell ref="H21:I21"/>
    <mergeCell ref="J21:L21"/>
    <mergeCell ref="B24:C24"/>
    <mergeCell ref="D24:E24"/>
    <mergeCell ref="F24:G24"/>
    <mergeCell ref="H24:I24"/>
    <mergeCell ref="J24:L24"/>
    <mergeCell ref="B23:C23"/>
    <mergeCell ref="D23:E23"/>
    <mergeCell ref="F23:G23"/>
    <mergeCell ref="H23:I23"/>
    <mergeCell ref="J23:L23"/>
  </mergeCells>
  <pageMargins left="0.7" right="0.7" top="0.75" bottom="0.75" header="0.3" footer="0.3"/>
  <pageSetup scale="56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91"/>
  <sheetViews>
    <sheetView view="pageBreakPreview" zoomScale="80" zoomScaleNormal="100" zoomScaleSheetLayoutView="80" workbookViewId="0">
      <selection activeCell="C17" sqref="C17:K17"/>
    </sheetView>
  </sheetViews>
  <sheetFormatPr defaultRowHeight="14.5" x14ac:dyDescent="0.35"/>
  <cols>
    <col min="2" max="2" width="4" customWidth="1"/>
    <col min="9" max="9" width="13.26953125" customWidth="1"/>
    <col min="11" max="11" width="9.81640625" customWidth="1"/>
  </cols>
  <sheetData>
    <row r="3" spans="2:12" ht="27" customHeight="1" x14ac:dyDescent="0.35">
      <c r="B3" s="110" t="s">
        <v>49</v>
      </c>
      <c r="C3" s="110"/>
      <c r="D3" s="110"/>
      <c r="E3" s="110"/>
      <c r="F3" s="110"/>
      <c r="G3" s="110"/>
      <c r="H3" s="110"/>
      <c r="I3" s="110"/>
      <c r="J3" s="111" t="s">
        <v>50</v>
      </c>
      <c r="K3" s="111"/>
      <c r="L3" s="22"/>
    </row>
    <row r="4" spans="2:12" x14ac:dyDescent="0.35">
      <c r="B4" s="137" t="s">
        <v>171</v>
      </c>
      <c r="C4" s="137"/>
      <c r="D4" s="137"/>
      <c r="E4" s="137"/>
      <c r="F4" s="137"/>
      <c r="G4" s="137"/>
      <c r="H4" s="137"/>
      <c r="I4" s="137"/>
      <c r="J4" s="137"/>
      <c r="K4" s="137"/>
      <c r="L4" s="22"/>
    </row>
    <row r="5" spans="2:12" x14ac:dyDescent="0.35">
      <c r="B5" s="132" t="s">
        <v>36</v>
      </c>
      <c r="C5" s="132"/>
      <c r="D5" s="132"/>
      <c r="E5" s="132"/>
      <c r="F5" s="132"/>
      <c r="G5" s="132"/>
      <c r="H5" s="132"/>
      <c r="I5" s="132"/>
      <c r="J5" s="132"/>
      <c r="K5" s="132"/>
      <c r="L5" s="22"/>
    </row>
    <row r="6" spans="2:12" x14ac:dyDescent="0.35">
      <c r="B6" s="138" t="s">
        <v>336</v>
      </c>
      <c r="C6" s="139"/>
      <c r="D6" s="139"/>
      <c r="E6" s="139"/>
      <c r="F6" s="139"/>
      <c r="G6" s="140"/>
      <c r="H6" s="141" t="s">
        <v>37</v>
      </c>
      <c r="I6" s="142"/>
      <c r="J6" s="142"/>
      <c r="K6" s="143"/>
      <c r="L6" s="22"/>
    </row>
    <row r="7" spans="2:12" x14ac:dyDescent="0.35">
      <c r="B7" s="144" t="s">
        <v>43</v>
      </c>
      <c r="C7" s="145"/>
      <c r="D7" s="145"/>
      <c r="E7" s="145"/>
      <c r="F7" s="145"/>
      <c r="G7" s="146"/>
      <c r="H7" s="150" t="s">
        <v>51</v>
      </c>
      <c r="I7" s="151"/>
      <c r="J7" s="151"/>
      <c r="K7" s="152"/>
      <c r="L7" s="22"/>
    </row>
    <row r="8" spans="2:12" x14ac:dyDescent="0.35">
      <c r="B8" s="144"/>
      <c r="C8" s="145"/>
      <c r="D8" s="145"/>
      <c r="E8" s="145"/>
      <c r="F8" s="145"/>
      <c r="G8" s="146"/>
      <c r="H8" s="153" t="s">
        <v>52</v>
      </c>
      <c r="I8" s="153"/>
      <c r="J8" s="153" t="s">
        <v>53</v>
      </c>
      <c r="K8" s="153"/>
    </row>
    <row r="9" spans="2:12" x14ac:dyDescent="0.35">
      <c r="B9" s="147"/>
      <c r="C9" s="148"/>
      <c r="D9" s="148"/>
      <c r="E9" s="148"/>
      <c r="F9" s="148"/>
      <c r="G9" s="149"/>
      <c r="H9" s="154">
        <v>1</v>
      </c>
      <c r="I9" s="154"/>
      <c r="J9" s="154">
        <v>10</v>
      </c>
      <c r="K9" s="154"/>
    </row>
    <row r="10" spans="2:12" x14ac:dyDescent="0.35">
      <c r="B10" s="111" t="s">
        <v>54</v>
      </c>
      <c r="C10" s="111"/>
      <c r="D10" s="111"/>
      <c r="E10" s="111"/>
      <c r="F10" s="111"/>
      <c r="G10" s="111"/>
      <c r="H10" s="111"/>
      <c r="I10" s="111"/>
      <c r="J10" s="111"/>
      <c r="K10" s="111"/>
    </row>
    <row r="11" spans="2:12" x14ac:dyDescent="0.35">
      <c r="B11" s="25"/>
      <c r="C11" s="135" t="s">
        <v>55</v>
      </c>
      <c r="D11" s="136"/>
      <c r="E11" s="136"/>
      <c r="F11" s="136"/>
      <c r="G11" s="136"/>
      <c r="H11" s="136"/>
      <c r="I11" s="136"/>
      <c r="J11" s="136"/>
      <c r="K11" s="136"/>
    </row>
    <row r="12" spans="2:12" x14ac:dyDescent="0.35">
      <c r="B12" s="25"/>
      <c r="C12" s="155"/>
      <c r="D12" s="156"/>
      <c r="E12" s="156"/>
      <c r="F12" s="156"/>
      <c r="G12" s="156"/>
      <c r="H12" s="156"/>
      <c r="I12" s="156"/>
      <c r="J12" s="156"/>
      <c r="K12" s="156"/>
    </row>
    <row r="13" spans="2:12" x14ac:dyDescent="0.35">
      <c r="B13" s="25">
        <v>1</v>
      </c>
      <c r="C13" s="135" t="s">
        <v>68</v>
      </c>
      <c r="D13" s="136"/>
      <c r="E13" s="136"/>
      <c r="F13" s="136"/>
      <c r="G13" s="136"/>
      <c r="H13" s="136"/>
      <c r="I13" s="136"/>
      <c r="J13" s="136"/>
      <c r="K13" s="136"/>
    </row>
    <row r="14" spans="2:12" x14ac:dyDescent="0.35">
      <c r="B14" s="25"/>
      <c r="C14" s="135" t="s">
        <v>56</v>
      </c>
      <c r="D14" s="136"/>
      <c r="E14" s="136"/>
      <c r="F14" s="136"/>
      <c r="G14" s="136"/>
      <c r="H14" s="136"/>
      <c r="I14" s="136"/>
      <c r="J14" s="136"/>
      <c r="K14" s="136"/>
    </row>
    <row r="15" spans="2:12" x14ac:dyDescent="0.35">
      <c r="B15" s="25"/>
      <c r="C15" s="135" t="s">
        <v>57</v>
      </c>
      <c r="D15" s="136"/>
      <c r="E15" s="136"/>
      <c r="F15" s="136"/>
      <c r="G15" s="136"/>
      <c r="H15" s="136"/>
      <c r="I15" s="136"/>
      <c r="J15" s="136"/>
      <c r="K15" s="136"/>
    </row>
    <row r="16" spans="2:12" x14ac:dyDescent="0.35">
      <c r="B16" s="25"/>
      <c r="C16" s="135" t="s">
        <v>58</v>
      </c>
      <c r="D16" s="136"/>
      <c r="E16" s="136"/>
      <c r="F16" s="136"/>
      <c r="G16" s="136"/>
      <c r="H16" s="136"/>
      <c r="I16" s="136"/>
      <c r="J16" s="136"/>
      <c r="K16" s="136"/>
    </row>
    <row r="17" spans="2:11" x14ac:dyDescent="0.35">
      <c r="B17" s="25"/>
      <c r="C17" s="135" t="s">
        <v>59</v>
      </c>
      <c r="D17" s="136"/>
      <c r="E17" s="136"/>
      <c r="F17" s="136"/>
      <c r="G17" s="136"/>
      <c r="H17" s="136"/>
      <c r="I17" s="136"/>
      <c r="J17" s="136"/>
      <c r="K17" s="136"/>
    </row>
    <row r="18" spans="2:11" x14ac:dyDescent="0.35">
      <c r="B18" s="25"/>
      <c r="C18" s="135" t="s">
        <v>356</v>
      </c>
      <c r="D18" s="136"/>
      <c r="E18" s="136"/>
      <c r="F18" s="136"/>
      <c r="G18" s="136"/>
      <c r="H18" s="136"/>
      <c r="I18" s="136"/>
      <c r="J18" s="136"/>
      <c r="K18" s="136"/>
    </row>
    <row r="19" spans="2:11" x14ac:dyDescent="0.35">
      <c r="B19" s="25"/>
      <c r="C19" s="135" t="s">
        <v>60</v>
      </c>
      <c r="D19" s="136"/>
      <c r="E19" s="136"/>
      <c r="F19" s="136"/>
      <c r="G19" s="136"/>
      <c r="H19" s="136"/>
      <c r="I19" s="136"/>
      <c r="J19" s="136"/>
      <c r="K19" s="136"/>
    </row>
    <row r="20" spans="2:11" x14ac:dyDescent="0.35">
      <c r="B20" s="25"/>
      <c r="C20" s="135" t="s">
        <v>61</v>
      </c>
      <c r="D20" s="136"/>
      <c r="E20" s="136"/>
      <c r="F20" s="136"/>
      <c r="G20" s="136"/>
      <c r="H20" s="136"/>
      <c r="I20" s="136"/>
      <c r="J20" s="136"/>
      <c r="K20" s="136"/>
    </row>
    <row r="21" spans="2:11" x14ac:dyDescent="0.35">
      <c r="B21" s="25"/>
      <c r="C21" s="135"/>
      <c r="D21" s="136"/>
      <c r="E21" s="136"/>
      <c r="F21" s="136"/>
      <c r="G21" s="136"/>
      <c r="H21" s="136"/>
      <c r="I21" s="136"/>
      <c r="J21" s="136"/>
      <c r="K21" s="136"/>
    </row>
    <row r="22" spans="2:11" x14ac:dyDescent="0.35">
      <c r="B22" s="25">
        <v>2</v>
      </c>
      <c r="C22" s="135" t="s">
        <v>69</v>
      </c>
      <c r="D22" s="136"/>
      <c r="E22" s="136"/>
      <c r="F22" s="136"/>
      <c r="G22" s="136"/>
      <c r="H22" s="136"/>
      <c r="I22" s="136"/>
      <c r="J22" s="136"/>
      <c r="K22" s="136"/>
    </row>
    <row r="23" spans="2:11" x14ac:dyDescent="0.35">
      <c r="B23" s="25"/>
      <c r="C23" s="135" t="s">
        <v>62</v>
      </c>
      <c r="D23" s="136"/>
      <c r="E23" s="136"/>
      <c r="F23" s="136"/>
      <c r="G23" s="136"/>
      <c r="H23" s="136"/>
      <c r="I23" s="136"/>
      <c r="J23" s="136"/>
      <c r="K23" s="136"/>
    </row>
    <row r="24" spans="2:11" x14ac:dyDescent="0.35">
      <c r="B24" s="25"/>
      <c r="C24" s="135" t="s">
        <v>63</v>
      </c>
      <c r="D24" s="136"/>
      <c r="E24" s="136"/>
      <c r="F24" s="136"/>
      <c r="G24" s="136"/>
      <c r="H24" s="136"/>
      <c r="I24" s="136"/>
      <c r="J24" s="136"/>
      <c r="K24" s="136"/>
    </row>
    <row r="25" spans="2:11" x14ac:dyDescent="0.35">
      <c r="B25" s="25"/>
      <c r="C25" s="135" t="s">
        <v>64</v>
      </c>
      <c r="D25" s="136"/>
      <c r="E25" s="136"/>
      <c r="F25" s="136"/>
      <c r="G25" s="136"/>
      <c r="H25" s="136"/>
      <c r="I25" s="136"/>
      <c r="J25" s="136"/>
      <c r="K25" s="136"/>
    </row>
    <row r="26" spans="2:11" x14ac:dyDescent="0.35">
      <c r="B26" s="25"/>
      <c r="C26" s="135" t="s">
        <v>65</v>
      </c>
      <c r="D26" s="136"/>
      <c r="E26" s="136"/>
      <c r="F26" s="136"/>
      <c r="G26" s="136"/>
      <c r="H26" s="136"/>
      <c r="I26" s="136"/>
      <c r="J26" s="136"/>
      <c r="K26" s="136"/>
    </row>
    <row r="27" spans="2:11" x14ac:dyDescent="0.35">
      <c r="B27" s="25"/>
      <c r="C27" s="135"/>
      <c r="D27" s="136"/>
      <c r="E27" s="136"/>
      <c r="F27" s="136"/>
      <c r="G27" s="136"/>
      <c r="H27" s="136"/>
      <c r="I27" s="136"/>
      <c r="J27" s="136"/>
      <c r="K27" s="136"/>
    </row>
    <row r="28" spans="2:11" x14ac:dyDescent="0.35">
      <c r="B28" s="25">
        <v>3</v>
      </c>
      <c r="C28" s="135" t="s">
        <v>70</v>
      </c>
      <c r="D28" s="136"/>
      <c r="E28" s="136"/>
      <c r="F28" s="136"/>
      <c r="G28" s="136"/>
      <c r="H28" s="136"/>
      <c r="I28" s="136"/>
      <c r="J28" s="136"/>
      <c r="K28" s="136"/>
    </row>
    <row r="29" spans="2:11" x14ac:dyDescent="0.35">
      <c r="B29" s="25"/>
      <c r="C29" s="135" t="s">
        <v>66</v>
      </c>
      <c r="D29" s="136"/>
      <c r="E29" s="136"/>
      <c r="F29" s="136"/>
      <c r="G29" s="136"/>
      <c r="H29" s="136"/>
      <c r="I29" s="136"/>
      <c r="J29" s="136"/>
      <c r="K29" s="136"/>
    </row>
    <row r="30" spans="2:11" x14ac:dyDescent="0.35">
      <c r="B30" s="25"/>
      <c r="C30" s="135"/>
      <c r="D30" s="136"/>
      <c r="E30" s="136"/>
      <c r="F30" s="136"/>
      <c r="G30" s="136"/>
      <c r="H30" s="136"/>
      <c r="I30" s="136"/>
      <c r="J30" s="136"/>
      <c r="K30" s="136"/>
    </row>
    <row r="31" spans="2:11" x14ac:dyDescent="0.35">
      <c r="B31" s="25">
        <v>4</v>
      </c>
      <c r="C31" s="135" t="s">
        <v>71</v>
      </c>
      <c r="D31" s="136"/>
      <c r="E31" s="136"/>
      <c r="F31" s="136"/>
      <c r="G31" s="136"/>
      <c r="H31" s="136"/>
      <c r="I31" s="136"/>
      <c r="J31" s="136"/>
      <c r="K31" s="136"/>
    </row>
    <row r="32" spans="2:11" x14ac:dyDescent="0.35">
      <c r="B32" s="25"/>
      <c r="C32" s="135" t="s">
        <v>67</v>
      </c>
      <c r="D32" s="136"/>
      <c r="E32" s="136"/>
      <c r="F32" s="136"/>
      <c r="G32" s="136"/>
      <c r="H32" s="136"/>
      <c r="I32" s="136"/>
      <c r="J32" s="136"/>
      <c r="K32" s="136"/>
    </row>
    <row r="33" spans="2:11" x14ac:dyDescent="0.35">
      <c r="B33" s="25"/>
      <c r="C33" s="135"/>
      <c r="D33" s="136"/>
      <c r="E33" s="136"/>
      <c r="F33" s="136"/>
      <c r="G33" s="136"/>
      <c r="H33" s="136"/>
      <c r="I33" s="136"/>
      <c r="J33" s="136"/>
      <c r="K33" s="136"/>
    </row>
    <row r="34" spans="2:11" x14ac:dyDescent="0.35">
      <c r="B34" s="25"/>
      <c r="C34" s="135"/>
      <c r="D34" s="136"/>
      <c r="E34" s="136"/>
      <c r="F34" s="136"/>
      <c r="G34" s="136"/>
      <c r="H34" s="136"/>
      <c r="I34" s="136"/>
      <c r="J34" s="136"/>
      <c r="K34" s="136"/>
    </row>
    <row r="35" spans="2:11" x14ac:dyDescent="0.35">
      <c r="B35" s="25"/>
      <c r="C35" s="135"/>
      <c r="D35" s="136"/>
      <c r="E35" s="136"/>
      <c r="F35" s="136"/>
      <c r="G35" s="136"/>
      <c r="H35" s="136"/>
      <c r="I35" s="136"/>
      <c r="J35" s="136"/>
      <c r="K35" s="136"/>
    </row>
    <row r="36" spans="2:11" x14ac:dyDescent="0.35">
      <c r="B36" s="25"/>
      <c r="C36" s="135"/>
      <c r="D36" s="136"/>
      <c r="E36" s="136"/>
      <c r="F36" s="136"/>
      <c r="G36" s="136"/>
      <c r="H36" s="136"/>
      <c r="I36" s="136"/>
      <c r="J36" s="136"/>
      <c r="K36" s="136"/>
    </row>
    <row r="37" spans="2:11" x14ac:dyDescent="0.35">
      <c r="B37" s="25"/>
      <c r="C37" s="135"/>
      <c r="D37" s="136"/>
      <c r="E37" s="136"/>
      <c r="F37" s="136"/>
      <c r="G37" s="136"/>
      <c r="H37" s="136"/>
      <c r="I37" s="136"/>
      <c r="J37" s="136"/>
      <c r="K37" s="136"/>
    </row>
    <row r="38" spans="2:11" x14ac:dyDescent="0.35">
      <c r="B38" s="25"/>
      <c r="C38" s="135"/>
      <c r="D38" s="136"/>
      <c r="E38" s="136"/>
      <c r="F38" s="136"/>
      <c r="G38" s="136"/>
      <c r="H38" s="136"/>
      <c r="I38" s="136"/>
      <c r="J38" s="136"/>
      <c r="K38" s="136"/>
    </row>
    <row r="39" spans="2:11" x14ac:dyDescent="0.35">
      <c r="B39" s="25"/>
      <c r="C39" s="135"/>
      <c r="D39" s="136"/>
      <c r="E39" s="136"/>
      <c r="F39" s="136"/>
      <c r="G39" s="136"/>
      <c r="H39" s="136"/>
      <c r="I39" s="136"/>
      <c r="J39" s="136"/>
      <c r="K39" s="136"/>
    </row>
    <row r="40" spans="2:11" x14ac:dyDescent="0.35">
      <c r="B40" s="25"/>
      <c r="C40" s="135"/>
      <c r="D40" s="136"/>
      <c r="E40" s="136"/>
      <c r="F40" s="136"/>
      <c r="G40" s="136"/>
      <c r="H40" s="136"/>
      <c r="I40" s="136"/>
      <c r="J40" s="136"/>
      <c r="K40" s="136"/>
    </row>
    <row r="41" spans="2:11" x14ac:dyDescent="0.35">
      <c r="B41" s="25"/>
      <c r="C41" s="135"/>
      <c r="D41" s="136"/>
      <c r="E41" s="136"/>
      <c r="F41" s="136"/>
      <c r="G41" s="136"/>
      <c r="H41" s="136"/>
      <c r="I41" s="136"/>
      <c r="J41" s="136"/>
      <c r="K41" s="136"/>
    </row>
    <row r="42" spans="2:11" x14ac:dyDescent="0.35">
      <c r="B42" s="25"/>
      <c r="C42" s="135"/>
      <c r="D42" s="136"/>
      <c r="E42" s="136"/>
      <c r="F42" s="136"/>
      <c r="G42" s="136"/>
      <c r="H42" s="136"/>
      <c r="I42" s="136"/>
      <c r="J42" s="136"/>
      <c r="K42" s="136"/>
    </row>
    <row r="43" spans="2:11" x14ac:dyDescent="0.35">
      <c r="B43" s="25"/>
      <c r="C43" s="135"/>
      <c r="D43" s="136"/>
      <c r="E43" s="136"/>
      <c r="F43" s="136"/>
      <c r="G43" s="136"/>
      <c r="H43" s="136"/>
      <c r="I43" s="136"/>
      <c r="J43" s="136"/>
      <c r="K43" s="136"/>
    </row>
    <row r="44" spans="2:11" x14ac:dyDescent="0.35">
      <c r="B44" s="25"/>
      <c r="C44" s="135"/>
      <c r="D44" s="136"/>
      <c r="E44" s="136"/>
      <c r="F44" s="136"/>
      <c r="G44" s="136"/>
      <c r="H44" s="136"/>
      <c r="I44" s="136"/>
      <c r="J44" s="136"/>
      <c r="K44" s="136"/>
    </row>
    <row r="45" spans="2:11" x14ac:dyDescent="0.35">
      <c r="B45" t="s">
        <v>34</v>
      </c>
      <c r="C45" s="18">
        <v>2008</v>
      </c>
    </row>
    <row r="49" spans="2:11" ht="23.5" x14ac:dyDescent="0.55000000000000004">
      <c r="B49" s="157" t="s">
        <v>49</v>
      </c>
      <c r="C49" s="157"/>
      <c r="D49" s="157"/>
      <c r="E49" s="157"/>
      <c r="F49" s="157"/>
      <c r="G49" s="157"/>
      <c r="H49" s="157"/>
      <c r="I49" s="157"/>
      <c r="J49" s="111" t="s">
        <v>72</v>
      </c>
      <c r="K49" s="111"/>
    </row>
    <row r="50" spans="2:11" x14ac:dyDescent="0.35">
      <c r="B50" s="137" t="s">
        <v>171</v>
      </c>
      <c r="C50" s="137"/>
      <c r="D50" s="137"/>
      <c r="E50" s="137"/>
      <c r="F50" s="137"/>
      <c r="G50" s="137"/>
      <c r="H50" s="137"/>
      <c r="I50" s="137"/>
      <c r="J50" s="137"/>
      <c r="K50" s="137"/>
    </row>
    <row r="51" spans="2:11" x14ac:dyDescent="0.35">
      <c r="B51" s="132" t="s">
        <v>36</v>
      </c>
      <c r="C51" s="132"/>
      <c r="D51" s="132"/>
      <c r="E51" s="132"/>
      <c r="F51" s="132"/>
      <c r="G51" s="132"/>
      <c r="H51" s="132"/>
      <c r="I51" s="132"/>
      <c r="J51" s="132"/>
      <c r="K51" s="132"/>
    </row>
    <row r="52" spans="2:11" x14ac:dyDescent="0.35">
      <c r="B52" s="138" t="s">
        <v>336</v>
      </c>
      <c r="C52" s="139"/>
      <c r="D52" s="139"/>
      <c r="E52" s="139"/>
      <c r="F52" s="139"/>
      <c r="G52" s="140"/>
      <c r="H52" s="141" t="s">
        <v>37</v>
      </c>
      <c r="I52" s="142"/>
      <c r="J52" s="142"/>
      <c r="K52" s="143"/>
    </row>
    <row r="53" spans="2:11" x14ac:dyDescent="0.35">
      <c r="B53" s="144" t="s">
        <v>43</v>
      </c>
      <c r="C53" s="145"/>
      <c r="D53" s="145"/>
      <c r="E53" s="145"/>
      <c r="F53" s="145"/>
      <c r="G53" s="146"/>
      <c r="H53" s="150" t="s">
        <v>51</v>
      </c>
      <c r="I53" s="151"/>
      <c r="J53" s="151"/>
      <c r="K53" s="152"/>
    </row>
    <row r="54" spans="2:11" x14ac:dyDescent="0.35">
      <c r="B54" s="144"/>
      <c r="C54" s="145"/>
      <c r="D54" s="145"/>
      <c r="E54" s="145"/>
      <c r="F54" s="145"/>
      <c r="G54" s="146"/>
      <c r="H54" s="153" t="s">
        <v>52</v>
      </c>
      <c r="I54" s="153"/>
      <c r="J54" s="153" t="s">
        <v>53</v>
      </c>
      <c r="K54" s="153"/>
    </row>
    <row r="55" spans="2:11" x14ac:dyDescent="0.35">
      <c r="B55" s="147"/>
      <c r="C55" s="148"/>
      <c r="D55" s="148"/>
      <c r="E55" s="148"/>
      <c r="F55" s="148"/>
      <c r="G55" s="149"/>
      <c r="H55" s="154">
        <v>1</v>
      </c>
      <c r="I55" s="154"/>
      <c r="J55" s="154">
        <v>10</v>
      </c>
      <c r="K55" s="154"/>
    </row>
    <row r="56" spans="2:11" x14ac:dyDescent="0.35">
      <c r="B56" s="111" t="s">
        <v>54</v>
      </c>
      <c r="C56" s="111"/>
      <c r="D56" s="111"/>
      <c r="E56" s="111"/>
      <c r="F56" s="111"/>
      <c r="G56" s="111"/>
      <c r="H56" s="111"/>
      <c r="I56" s="111"/>
      <c r="J56" s="111"/>
      <c r="K56" s="111"/>
    </row>
    <row r="57" spans="2:11" x14ac:dyDescent="0.35">
      <c r="B57" s="25">
        <v>5</v>
      </c>
      <c r="C57" s="135" t="s">
        <v>73</v>
      </c>
      <c r="D57" s="136"/>
      <c r="E57" s="136"/>
      <c r="F57" s="136"/>
      <c r="G57" s="136"/>
      <c r="H57" s="136"/>
      <c r="I57" s="136"/>
      <c r="J57" s="136"/>
      <c r="K57" s="136"/>
    </row>
    <row r="58" spans="2:11" x14ac:dyDescent="0.35">
      <c r="B58" s="25"/>
      <c r="C58" s="155"/>
      <c r="D58" s="156"/>
      <c r="E58" s="156"/>
      <c r="F58" s="156"/>
      <c r="G58" s="156"/>
      <c r="H58" s="156"/>
      <c r="I58" s="156"/>
      <c r="J58" s="156"/>
      <c r="K58" s="156"/>
    </row>
    <row r="59" spans="2:11" x14ac:dyDescent="0.35">
      <c r="B59" s="25">
        <v>6</v>
      </c>
      <c r="C59" s="135" t="s">
        <v>74</v>
      </c>
      <c r="D59" s="136"/>
      <c r="E59" s="136"/>
      <c r="F59" s="136"/>
      <c r="G59" s="136"/>
      <c r="H59" s="136"/>
      <c r="I59" s="136"/>
      <c r="J59" s="136"/>
      <c r="K59" s="136"/>
    </row>
    <row r="60" spans="2:11" x14ac:dyDescent="0.35">
      <c r="B60" s="25"/>
      <c r="C60" s="135"/>
      <c r="D60" s="136"/>
      <c r="E60" s="136"/>
      <c r="F60" s="136"/>
      <c r="G60" s="136"/>
      <c r="H60" s="136"/>
      <c r="I60" s="136"/>
      <c r="J60" s="136"/>
      <c r="K60" s="136"/>
    </row>
    <row r="61" spans="2:11" x14ac:dyDescent="0.35">
      <c r="B61" s="25"/>
      <c r="C61" s="135" t="s">
        <v>75</v>
      </c>
      <c r="D61" s="136"/>
      <c r="E61" s="136"/>
      <c r="F61" s="136"/>
      <c r="G61" s="136"/>
      <c r="H61" s="136"/>
      <c r="I61" s="136"/>
      <c r="J61" s="136"/>
      <c r="K61" s="136"/>
    </row>
    <row r="62" spans="2:11" x14ac:dyDescent="0.35">
      <c r="B62" s="25"/>
      <c r="C62" s="135" t="s">
        <v>76</v>
      </c>
      <c r="D62" s="136"/>
      <c r="E62" s="136"/>
      <c r="F62" s="136"/>
      <c r="G62" s="136"/>
      <c r="H62" s="136"/>
      <c r="I62" s="136"/>
      <c r="J62" s="136"/>
      <c r="K62" s="136"/>
    </row>
    <row r="63" spans="2:11" x14ac:dyDescent="0.35">
      <c r="B63" s="25"/>
      <c r="C63" s="135"/>
      <c r="D63" s="136"/>
      <c r="E63" s="136"/>
      <c r="F63" s="136"/>
      <c r="G63" s="136"/>
      <c r="H63" s="136"/>
      <c r="I63" s="136"/>
      <c r="J63" s="136"/>
      <c r="K63" s="136"/>
    </row>
    <row r="64" spans="2:11" x14ac:dyDescent="0.35">
      <c r="B64" s="25"/>
      <c r="C64" s="135" t="s">
        <v>77</v>
      </c>
      <c r="D64" s="136"/>
      <c r="E64" s="136"/>
      <c r="F64" s="136"/>
      <c r="G64" s="136"/>
      <c r="H64" s="136"/>
      <c r="I64" s="136"/>
      <c r="J64" s="136"/>
      <c r="K64" s="136"/>
    </row>
    <row r="65" spans="2:11" x14ac:dyDescent="0.35">
      <c r="B65" s="25"/>
      <c r="C65" s="135" t="s">
        <v>85</v>
      </c>
      <c r="D65" s="136"/>
      <c r="E65" s="136"/>
      <c r="F65" s="136"/>
      <c r="G65" s="136"/>
      <c r="H65" s="136"/>
      <c r="I65" s="136"/>
      <c r="J65" s="136"/>
      <c r="K65" s="136"/>
    </row>
    <row r="66" spans="2:11" x14ac:dyDescent="0.35">
      <c r="B66" s="25"/>
      <c r="C66" s="135" t="s">
        <v>86</v>
      </c>
      <c r="D66" s="136"/>
      <c r="E66" s="136"/>
      <c r="F66" s="136"/>
      <c r="G66" s="136"/>
      <c r="H66" s="136"/>
      <c r="I66" s="136"/>
      <c r="J66" s="136"/>
      <c r="K66" s="136"/>
    </row>
    <row r="67" spans="2:11" x14ac:dyDescent="0.35">
      <c r="B67" s="25"/>
      <c r="C67" s="135" t="s">
        <v>87</v>
      </c>
      <c r="D67" s="136"/>
      <c r="E67" s="136"/>
      <c r="F67" s="136"/>
      <c r="G67" s="136"/>
      <c r="H67" s="136"/>
      <c r="I67" s="136"/>
      <c r="J67" s="136"/>
      <c r="K67" s="136"/>
    </row>
    <row r="68" spans="2:11" x14ac:dyDescent="0.35">
      <c r="B68" s="25"/>
      <c r="C68" s="135" t="s">
        <v>88</v>
      </c>
      <c r="D68" s="136"/>
      <c r="E68" s="136"/>
      <c r="F68" s="136"/>
      <c r="G68" s="136"/>
      <c r="H68" s="136"/>
      <c r="I68" s="136"/>
      <c r="J68" s="136"/>
      <c r="K68" s="136"/>
    </row>
    <row r="69" spans="2:11" x14ac:dyDescent="0.35">
      <c r="B69" s="25"/>
      <c r="C69" s="135"/>
      <c r="D69" s="136"/>
      <c r="E69" s="136"/>
      <c r="F69" s="136"/>
      <c r="G69" s="136"/>
      <c r="H69" s="136"/>
      <c r="I69" s="136"/>
      <c r="J69" s="136"/>
      <c r="K69" s="136"/>
    </row>
    <row r="70" spans="2:11" x14ac:dyDescent="0.35">
      <c r="B70" s="25"/>
      <c r="C70" s="135" t="s">
        <v>78</v>
      </c>
      <c r="D70" s="136"/>
      <c r="E70" s="136"/>
      <c r="F70" s="136"/>
      <c r="G70" s="136"/>
      <c r="H70" s="136"/>
      <c r="I70" s="136"/>
      <c r="J70" s="136"/>
      <c r="K70" s="136"/>
    </row>
    <row r="71" spans="2:11" x14ac:dyDescent="0.35">
      <c r="B71" s="25"/>
      <c r="C71" s="135" t="s">
        <v>84</v>
      </c>
      <c r="D71" s="136"/>
      <c r="E71" s="136"/>
      <c r="F71" s="136"/>
      <c r="G71" s="136"/>
      <c r="H71" s="136"/>
      <c r="I71" s="136"/>
      <c r="J71" s="136"/>
      <c r="K71" s="136"/>
    </row>
    <row r="72" spans="2:11" x14ac:dyDescent="0.35">
      <c r="B72" s="25"/>
      <c r="C72" s="135"/>
      <c r="D72" s="136"/>
      <c r="E72" s="136"/>
      <c r="F72" s="136"/>
      <c r="G72" s="136"/>
      <c r="H72" s="136"/>
      <c r="I72" s="136"/>
      <c r="J72" s="136"/>
      <c r="K72" s="136"/>
    </row>
    <row r="73" spans="2:11" x14ac:dyDescent="0.35">
      <c r="B73" s="25"/>
      <c r="C73" s="135" t="s">
        <v>79</v>
      </c>
      <c r="D73" s="136"/>
      <c r="E73" s="136"/>
      <c r="F73" s="136"/>
      <c r="G73" s="136"/>
      <c r="H73" s="136"/>
      <c r="I73" s="136"/>
      <c r="J73" s="136"/>
      <c r="K73" s="136"/>
    </row>
    <row r="74" spans="2:11" x14ac:dyDescent="0.35">
      <c r="B74" s="25"/>
      <c r="C74" s="135" t="s">
        <v>83</v>
      </c>
      <c r="D74" s="136"/>
      <c r="E74" s="136"/>
      <c r="F74" s="136"/>
      <c r="G74" s="136"/>
      <c r="H74" s="136"/>
      <c r="I74" s="136"/>
      <c r="J74" s="136"/>
      <c r="K74" s="136"/>
    </row>
    <row r="75" spans="2:11" x14ac:dyDescent="0.35">
      <c r="B75" s="25"/>
      <c r="C75" s="135" t="s">
        <v>82</v>
      </c>
      <c r="D75" s="136"/>
      <c r="E75" s="136"/>
      <c r="F75" s="136"/>
      <c r="G75" s="136"/>
      <c r="H75" s="136"/>
      <c r="I75" s="136"/>
      <c r="J75" s="136"/>
      <c r="K75" s="136"/>
    </row>
    <row r="76" spans="2:11" x14ac:dyDescent="0.35">
      <c r="B76" s="25"/>
      <c r="C76" s="135" t="s">
        <v>80</v>
      </c>
      <c r="D76" s="136"/>
      <c r="E76" s="136"/>
      <c r="F76" s="136"/>
      <c r="G76" s="136"/>
      <c r="H76" s="136"/>
      <c r="I76" s="136"/>
      <c r="J76" s="136"/>
      <c r="K76" s="136"/>
    </row>
    <row r="77" spans="2:11" x14ac:dyDescent="0.35">
      <c r="B77" s="25"/>
      <c r="C77" s="135" t="s">
        <v>81</v>
      </c>
      <c r="D77" s="136"/>
      <c r="E77" s="136"/>
      <c r="F77" s="136"/>
      <c r="G77" s="136"/>
      <c r="H77" s="136"/>
      <c r="I77" s="136"/>
      <c r="J77" s="136"/>
      <c r="K77" s="136"/>
    </row>
    <row r="78" spans="2:11" x14ac:dyDescent="0.35">
      <c r="B78" s="25"/>
      <c r="C78" s="135"/>
      <c r="D78" s="136"/>
      <c r="E78" s="136"/>
      <c r="F78" s="136"/>
      <c r="G78" s="136"/>
      <c r="H78" s="136"/>
      <c r="I78" s="136"/>
      <c r="J78" s="136"/>
      <c r="K78" s="136"/>
    </row>
    <row r="79" spans="2:11" x14ac:dyDescent="0.35">
      <c r="B79" s="25"/>
      <c r="C79" s="135"/>
      <c r="D79" s="136"/>
      <c r="E79" s="136"/>
      <c r="F79" s="136"/>
      <c r="G79" s="136"/>
      <c r="H79" s="136"/>
      <c r="I79" s="136"/>
      <c r="J79" s="136"/>
      <c r="K79" s="136"/>
    </row>
    <row r="80" spans="2:11" x14ac:dyDescent="0.35">
      <c r="B80" s="25"/>
      <c r="C80" s="135"/>
      <c r="D80" s="136"/>
      <c r="E80" s="136"/>
      <c r="F80" s="136"/>
      <c r="G80" s="136"/>
      <c r="H80" s="136"/>
      <c r="I80" s="136"/>
      <c r="J80" s="136"/>
      <c r="K80" s="136"/>
    </row>
    <row r="81" spans="2:11" x14ac:dyDescent="0.35">
      <c r="B81" s="25"/>
      <c r="C81" s="135"/>
      <c r="D81" s="136"/>
      <c r="E81" s="136"/>
      <c r="F81" s="136"/>
      <c r="G81" s="136"/>
      <c r="H81" s="136"/>
      <c r="I81" s="136"/>
      <c r="J81" s="136"/>
      <c r="K81" s="136"/>
    </row>
    <row r="82" spans="2:11" x14ac:dyDescent="0.35">
      <c r="B82" s="25"/>
      <c r="C82" s="135"/>
      <c r="D82" s="136"/>
      <c r="E82" s="136"/>
      <c r="F82" s="136"/>
      <c r="G82" s="136"/>
      <c r="H82" s="136"/>
      <c r="I82" s="136"/>
      <c r="J82" s="136"/>
      <c r="K82" s="136"/>
    </row>
    <row r="83" spans="2:11" x14ac:dyDescent="0.35">
      <c r="B83" s="25"/>
      <c r="C83" s="135"/>
      <c r="D83" s="136"/>
      <c r="E83" s="136"/>
      <c r="F83" s="136"/>
      <c r="G83" s="136"/>
      <c r="H83" s="136"/>
      <c r="I83" s="136"/>
      <c r="J83" s="136"/>
      <c r="K83" s="136"/>
    </row>
    <row r="84" spans="2:11" x14ac:dyDescent="0.35">
      <c r="B84" s="25"/>
      <c r="C84" s="135"/>
      <c r="D84" s="136"/>
      <c r="E84" s="136"/>
      <c r="F84" s="136"/>
      <c r="G84" s="136"/>
      <c r="H84" s="136"/>
      <c r="I84" s="136"/>
      <c r="J84" s="136"/>
      <c r="K84" s="136"/>
    </row>
    <row r="85" spans="2:11" x14ac:dyDescent="0.35">
      <c r="B85" s="25"/>
      <c r="C85" s="135"/>
      <c r="D85" s="136"/>
      <c r="E85" s="136"/>
      <c r="F85" s="136"/>
      <c r="G85" s="136"/>
      <c r="H85" s="136"/>
      <c r="I85" s="136"/>
      <c r="J85" s="136"/>
      <c r="K85" s="136"/>
    </row>
    <row r="86" spans="2:11" x14ac:dyDescent="0.35">
      <c r="B86" s="25"/>
      <c r="C86" s="135"/>
      <c r="D86" s="136"/>
      <c r="E86" s="136"/>
      <c r="F86" s="136"/>
      <c r="G86" s="136"/>
      <c r="H86" s="136"/>
      <c r="I86" s="136"/>
      <c r="J86" s="136"/>
      <c r="K86" s="136"/>
    </row>
    <row r="87" spans="2:11" x14ac:dyDescent="0.35">
      <c r="B87" s="25"/>
      <c r="C87" s="135"/>
      <c r="D87" s="136"/>
      <c r="E87" s="136"/>
      <c r="F87" s="136"/>
      <c r="G87" s="136"/>
      <c r="H87" s="136"/>
      <c r="I87" s="136"/>
      <c r="J87" s="136"/>
      <c r="K87" s="136"/>
    </row>
    <row r="88" spans="2:11" x14ac:dyDescent="0.35">
      <c r="B88" s="25"/>
      <c r="C88" s="135"/>
      <c r="D88" s="136"/>
      <c r="E88" s="136"/>
      <c r="F88" s="136"/>
      <c r="G88" s="136"/>
      <c r="H88" s="136"/>
      <c r="I88" s="136"/>
      <c r="J88" s="136"/>
      <c r="K88" s="136"/>
    </row>
    <row r="89" spans="2:11" x14ac:dyDescent="0.35">
      <c r="B89" s="25"/>
      <c r="C89" s="135"/>
      <c r="D89" s="136"/>
      <c r="E89" s="136"/>
      <c r="F89" s="136"/>
      <c r="G89" s="136"/>
      <c r="H89" s="136"/>
      <c r="I89" s="136"/>
      <c r="J89" s="136"/>
      <c r="K89" s="136"/>
    </row>
    <row r="90" spans="2:11" x14ac:dyDescent="0.35">
      <c r="B90" s="25"/>
      <c r="C90" s="135"/>
      <c r="D90" s="136"/>
      <c r="E90" s="136"/>
      <c r="F90" s="136"/>
      <c r="G90" s="136"/>
      <c r="H90" s="136"/>
      <c r="I90" s="136"/>
      <c r="J90" s="136"/>
      <c r="K90" s="136"/>
    </row>
    <row r="91" spans="2:11" x14ac:dyDescent="0.35">
      <c r="B91" t="s">
        <v>34</v>
      </c>
      <c r="C91" s="18">
        <v>2008</v>
      </c>
    </row>
  </sheetData>
  <mergeCells count="94">
    <mergeCell ref="B3:I3"/>
    <mergeCell ref="B6:G6"/>
    <mergeCell ref="B7:G9"/>
    <mergeCell ref="J3:K3"/>
    <mergeCell ref="B4:K4"/>
    <mergeCell ref="C23:K23"/>
    <mergeCell ref="C17:K17"/>
    <mergeCell ref="B5:K5"/>
    <mergeCell ref="H6:K6"/>
    <mergeCell ref="H7:K7"/>
    <mergeCell ref="H8:I8"/>
    <mergeCell ref="H9:I9"/>
    <mergeCell ref="J9:K9"/>
    <mergeCell ref="J8:K8"/>
    <mergeCell ref="B10:K10"/>
    <mergeCell ref="C13:K13"/>
    <mergeCell ref="C14:K14"/>
    <mergeCell ref="C15:K15"/>
    <mergeCell ref="C16:K16"/>
    <mergeCell ref="C12:K12"/>
    <mergeCell ref="C11:K11"/>
    <mergeCell ref="C18:K18"/>
    <mergeCell ref="C19:K19"/>
    <mergeCell ref="C20:K20"/>
    <mergeCell ref="C21:K21"/>
    <mergeCell ref="C22:K22"/>
    <mergeCell ref="B49:I49"/>
    <mergeCell ref="J49:K49"/>
    <mergeCell ref="C36:K36"/>
    <mergeCell ref="C37:K37"/>
    <mergeCell ref="C38:K38"/>
    <mergeCell ref="C39:K39"/>
    <mergeCell ref="C40:K40"/>
    <mergeCell ref="C41:K41"/>
    <mergeCell ref="C42:K42"/>
    <mergeCell ref="C43:K43"/>
    <mergeCell ref="C44:K44"/>
    <mergeCell ref="C35:K35"/>
    <mergeCell ref="C24:K24"/>
    <mergeCell ref="C25:K25"/>
    <mergeCell ref="C26:K26"/>
    <mergeCell ref="C27:K27"/>
    <mergeCell ref="C28:K28"/>
    <mergeCell ref="C30:K30"/>
    <mergeCell ref="C31:K31"/>
    <mergeCell ref="C32:K32"/>
    <mergeCell ref="C33:K33"/>
    <mergeCell ref="C34:K34"/>
    <mergeCell ref="C29:K29"/>
    <mergeCell ref="C61:K61"/>
    <mergeCell ref="B50:K50"/>
    <mergeCell ref="B51:K51"/>
    <mergeCell ref="B52:G52"/>
    <mergeCell ref="H52:K52"/>
    <mergeCell ref="B53:G55"/>
    <mergeCell ref="H53:K53"/>
    <mergeCell ref="H54:I54"/>
    <mergeCell ref="J54:K54"/>
    <mergeCell ref="H55:I55"/>
    <mergeCell ref="J55:K55"/>
    <mergeCell ref="B56:K56"/>
    <mergeCell ref="C57:K57"/>
    <mergeCell ref="C58:K58"/>
    <mergeCell ref="C59:K59"/>
    <mergeCell ref="C60:K60"/>
    <mergeCell ref="C73:K73"/>
    <mergeCell ref="C62:K62"/>
    <mergeCell ref="C63:K63"/>
    <mergeCell ref="C64:K64"/>
    <mergeCell ref="C65:K65"/>
    <mergeCell ref="C66:K66"/>
    <mergeCell ref="C67:K67"/>
    <mergeCell ref="C68:K68"/>
    <mergeCell ref="C69:K69"/>
    <mergeCell ref="C70:K70"/>
    <mergeCell ref="C71:K71"/>
    <mergeCell ref="C72:K72"/>
    <mergeCell ref="C85:K85"/>
    <mergeCell ref="C74:K74"/>
    <mergeCell ref="C75:K75"/>
    <mergeCell ref="C76:K76"/>
    <mergeCell ref="C77:K77"/>
    <mergeCell ref="C78:K78"/>
    <mergeCell ref="C79:K79"/>
    <mergeCell ref="C80:K80"/>
    <mergeCell ref="C81:K81"/>
    <mergeCell ref="C82:K82"/>
    <mergeCell ref="C83:K83"/>
    <mergeCell ref="C84:K84"/>
    <mergeCell ref="C86:K86"/>
    <mergeCell ref="C87:K87"/>
    <mergeCell ref="C88:K88"/>
    <mergeCell ref="C89:K89"/>
    <mergeCell ref="C90:K90"/>
  </mergeCells>
  <pageMargins left="0.7" right="0.7" top="0.75" bottom="0.75" header="0.3" footer="0.3"/>
  <pageSetup scale="82" fitToWidth="2" fitToHeight="2" orientation="portrait" horizontalDpi="1200" verticalDpi="1200" r:id="rId1"/>
  <rowBreaks count="1" manualBreakCount="1">
    <brk id="46" max="11" man="1"/>
  </rowBreaks>
  <colBreaks count="1" manualBreakCount="1">
    <brk id="12" max="6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W92"/>
  <sheetViews>
    <sheetView view="pageBreakPreview" topLeftCell="B1" zoomScaleNormal="100" zoomScaleSheetLayoutView="100" workbookViewId="0">
      <selection activeCell="F74" sqref="F74"/>
    </sheetView>
  </sheetViews>
  <sheetFormatPr defaultRowHeight="14.5" x14ac:dyDescent="0.35"/>
  <cols>
    <col min="5" max="5" width="20" customWidth="1"/>
    <col min="6" max="6" width="13" customWidth="1"/>
    <col min="7" max="7" width="11.54296875" bestFit="1" customWidth="1"/>
    <col min="9" max="9" width="13.54296875" customWidth="1"/>
    <col min="10" max="10" width="7.81640625" customWidth="1"/>
    <col min="11" max="11" width="14.54296875" customWidth="1"/>
    <col min="14" max="14" width="4.26953125" customWidth="1"/>
    <col min="15" max="16" width="15.7265625" customWidth="1"/>
    <col min="18" max="18" width="14.1796875" customWidth="1"/>
    <col min="21" max="21" width="11" customWidth="1"/>
    <col min="23" max="23" width="11.54296875" bestFit="1" customWidth="1"/>
  </cols>
  <sheetData>
    <row r="3" spans="2:23" ht="21.75" customHeight="1" x14ac:dyDescent="0.35">
      <c r="B3" s="224" t="s">
        <v>89</v>
      </c>
      <c r="C3" s="224"/>
      <c r="D3" s="224"/>
      <c r="E3" s="224"/>
      <c r="F3" s="224"/>
      <c r="G3" s="224"/>
      <c r="H3" s="224"/>
      <c r="I3" s="224"/>
      <c r="J3" s="226" t="s">
        <v>340</v>
      </c>
      <c r="K3" s="226"/>
      <c r="N3" s="224" t="s">
        <v>154</v>
      </c>
      <c r="O3" s="224"/>
      <c r="P3" s="224"/>
      <c r="Q3" s="224"/>
      <c r="R3" s="224"/>
      <c r="S3" s="224"/>
      <c r="T3" s="224"/>
      <c r="U3" s="224"/>
      <c r="V3" s="226" t="s">
        <v>340</v>
      </c>
      <c r="W3" s="226"/>
    </row>
    <row r="4" spans="2:23" ht="21.75" customHeight="1" x14ac:dyDescent="0.35">
      <c r="B4" s="225"/>
      <c r="C4" s="225"/>
      <c r="D4" s="225"/>
      <c r="E4" s="225"/>
      <c r="F4" s="225"/>
      <c r="G4" s="225"/>
      <c r="H4" s="225"/>
      <c r="I4" s="225"/>
      <c r="J4" s="227"/>
      <c r="K4" s="227"/>
      <c r="N4" s="225"/>
      <c r="O4" s="225"/>
      <c r="P4" s="225"/>
      <c r="Q4" s="225"/>
      <c r="R4" s="225"/>
      <c r="S4" s="225"/>
      <c r="T4" s="225"/>
      <c r="U4" s="225"/>
      <c r="V4" s="227"/>
      <c r="W4" s="227"/>
    </row>
    <row r="5" spans="2:23" x14ac:dyDescent="0.35">
      <c r="B5" s="137" t="s">
        <v>336</v>
      </c>
      <c r="C5" s="137"/>
      <c r="D5" s="137"/>
      <c r="E5" s="137"/>
      <c r="F5" s="137"/>
      <c r="G5" s="137"/>
      <c r="H5" s="137"/>
      <c r="I5" s="137"/>
      <c r="J5" s="228" t="s">
        <v>37</v>
      </c>
      <c r="K5" s="228"/>
      <c r="N5" s="137" t="s">
        <v>336</v>
      </c>
      <c r="O5" s="137"/>
      <c r="P5" s="137"/>
      <c r="Q5" s="137"/>
      <c r="R5" s="137"/>
      <c r="S5" s="137"/>
      <c r="T5" s="137"/>
      <c r="U5" s="137"/>
      <c r="V5" s="228" t="s">
        <v>37</v>
      </c>
      <c r="W5" s="228"/>
    </row>
    <row r="6" spans="2:23" x14ac:dyDescent="0.35">
      <c r="B6" s="131" t="s">
        <v>90</v>
      </c>
      <c r="C6" s="131"/>
      <c r="D6" s="131"/>
      <c r="E6" s="131"/>
      <c r="F6" s="131"/>
      <c r="G6" s="131"/>
      <c r="H6" s="131"/>
      <c r="I6" s="131"/>
      <c r="J6" s="229" t="s">
        <v>51</v>
      </c>
      <c r="K6" s="229"/>
      <c r="N6" s="131" t="s">
        <v>90</v>
      </c>
      <c r="O6" s="131"/>
      <c r="P6" s="131"/>
      <c r="Q6" s="131"/>
      <c r="R6" s="131"/>
      <c r="S6" s="131"/>
      <c r="T6" s="131"/>
      <c r="U6" s="131"/>
      <c r="V6" s="229" t="s">
        <v>51</v>
      </c>
      <c r="W6" s="229"/>
    </row>
    <row r="7" spans="2:23" ht="21" customHeight="1" x14ac:dyDescent="0.35">
      <c r="B7" s="127" t="s">
        <v>20</v>
      </c>
      <c r="C7" s="127"/>
      <c r="D7" s="127"/>
      <c r="E7" s="127"/>
      <c r="F7" s="127"/>
      <c r="G7" s="127"/>
      <c r="H7" s="127"/>
      <c r="I7" s="127"/>
      <c r="J7" s="127"/>
      <c r="K7" s="127"/>
      <c r="N7" s="127" t="s">
        <v>20</v>
      </c>
      <c r="O7" s="127"/>
      <c r="P7" s="127"/>
      <c r="Q7" s="127"/>
      <c r="R7" s="127"/>
      <c r="S7" s="127"/>
      <c r="T7" s="127"/>
      <c r="U7" s="127"/>
      <c r="V7" s="127"/>
      <c r="W7" s="127"/>
    </row>
    <row r="8" spans="2:23" x14ac:dyDescent="0.35">
      <c r="B8" s="111" t="s">
        <v>95</v>
      </c>
      <c r="C8" s="111"/>
      <c r="D8" s="111"/>
      <c r="E8" s="111"/>
      <c r="F8" s="15" t="s">
        <v>94</v>
      </c>
      <c r="G8" s="81" t="s">
        <v>93</v>
      </c>
      <c r="H8" s="81" t="s">
        <v>92</v>
      </c>
      <c r="I8" s="81" t="s">
        <v>91</v>
      </c>
      <c r="J8" s="213" t="s">
        <v>32</v>
      </c>
      <c r="K8" s="213"/>
      <c r="N8" s="111" t="s">
        <v>95</v>
      </c>
      <c r="O8" s="111"/>
      <c r="P8" s="111"/>
      <c r="Q8" s="111"/>
      <c r="R8" s="81" t="s">
        <v>94</v>
      </c>
      <c r="S8" s="81" t="s">
        <v>93</v>
      </c>
      <c r="T8" s="81" t="s">
        <v>92</v>
      </c>
      <c r="U8" s="81" t="s">
        <v>91</v>
      </c>
      <c r="V8" s="111" t="s">
        <v>32</v>
      </c>
      <c r="W8" s="111"/>
    </row>
    <row r="9" spans="2:23" x14ac:dyDescent="0.35">
      <c r="B9" s="129" t="s">
        <v>96</v>
      </c>
      <c r="C9" s="129"/>
      <c r="D9" s="129"/>
      <c r="E9" s="129"/>
      <c r="F9" s="3"/>
      <c r="G9" s="3"/>
      <c r="H9" s="3"/>
      <c r="I9" s="3"/>
      <c r="J9" s="129"/>
      <c r="K9" s="129"/>
      <c r="N9" s="129" t="s">
        <v>101</v>
      </c>
      <c r="O9" s="129"/>
      <c r="P9" s="129"/>
      <c r="Q9" s="129"/>
      <c r="R9" s="102" t="s">
        <v>126</v>
      </c>
      <c r="S9" s="84">
        <v>1</v>
      </c>
      <c r="T9" s="91">
        <v>22</v>
      </c>
      <c r="U9" s="103">
        <v>42.81</v>
      </c>
      <c r="V9" s="130">
        <f>U9*T9*S9</f>
        <v>941.82</v>
      </c>
      <c r="W9" s="130"/>
    </row>
    <row r="10" spans="2:23" x14ac:dyDescent="0.35">
      <c r="B10" s="129" t="s">
        <v>97</v>
      </c>
      <c r="C10" s="129"/>
      <c r="D10" s="129"/>
      <c r="E10" s="129"/>
      <c r="F10" s="3" t="s">
        <v>122</v>
      </c>
      <c r="G10" s="84">
        <v>1</v>
      </c>
      <c r="H10" s="91">
        <v>22</v>
      </c>
      <c r="I10" s="92">
        <v>42.61</v>
      </c>
      <c r="J10" s="130">
        <f>I10*H10*G10</f>
        <v>937.42</v>
      </c>
      <c r="K10" s="130"/>
      <c r="N10" s="129" t="s">
        <v>97</v>
      </c>
      <c r="O10" s="129"/>
      <c r="P10" s="129"/>
      <c r="Q10" s="129"/>
      <c r="R10" s="102" t="s">
        <v>122</v>
      </c>
      <c r="S10" s="84">
        <v>1</v>
      </c>
      <c r="T10" s="91">
        <v>22</v>
      </c>
      <c r="U10" s="103">
        <v>0.56000000000000005</v>
      </c>
      <c r="V10" s="130">
        <f>U10*T10*S10</f>
        <v>12.32</v>
      </c>
      <c r="W10" s="130"/>
    </row>
    <row r="11" spans="2:23" x14ac:dyDescent="0.35">
      <c r="B11" s="129" t="s">
        <v>98</v>
      </c>
      <c r="C11" s="129"/>
      <c r="D11" s="129"/>
      <c r="E11" s="129"/>
      <c r="F11" s="3" t="s">
        <v>123</v>
      </c>
      <c r="G11" s="84">
        <v>1</v>
      </c>
      <c r="H11" s="91">
        <v>22</v>
      </c>
      <c r="I11" s="92">
        <v>0.56000000000000005</v>
      </c>
      <c r="J11" s="130">
        <f t="shared" ref="J11:J14" si="0">I11*H11*G11</f>
        <v>12.32</v>
      </c>
      <c r="K11" s="130"/>
      <c r="N11" s="129" t="s">
        <v>98</v>
      </c>
      <c r="O11" s="129"/>
      <c r="P11" s="129"/>
      <c r="Q11" s="129"/>
      <c r="R11" s="102" t="s">
        <v>123</v>
      </c>
      <c r="S11" s="84">
        <v>1</v>
      </c>
      <c r="T11" s="91">
        <v>22</v>
      </c>
      <c r="U11" s="103">
        <v>8.66</v>
      </c>
      <c r="V11" s="130">
        <f t="shared" ref="V11:V14" si="1">U11*T11*S11</f>
        <v>190.52</v>
      </c>
      <c r="W11" s="130"/>
    </row>
    <row r="12" spans="2:23" x14ac:dyDescent="0.35">
      <c r="B12" s="129" t="s">
        <v>99</v>
      </c>
      <c r="C12" s="129"/>
      <c r="D12" s="129"/>
      <c r="E12" s="129"/>
      <c r="F12" s="3" t="s">
        <v>124</v>
      </c>
      <c r="G12" s="84">
        <v>1</v>
      </c>
      <c r="H12" s="91">
        <v>22</v>
      </c>
      <c r="I12" s="92">
        <v>8.66</v>
      </c>
      <c r="J12" s="130">
        <f t="shared" si="0"/>
        <v>190.52</v>
      </c>
      <c r="K12" s="130"/>
      <c r="N12" s="129" t="s">
        <v>99</v>
      </c>
      <c r="O12" s="129"/>
      <c r="P12" s="129"/>
      <c r="Q12" s="129"/>
      <c r="R12" s="102" t="s">
        <v>124</v>
      </c>
      <c r="S12" s="84">
        <v>2</v>
      </c>
      <c r="T12" s="91">
        <v>22</v>
      </c>
      <c r="U12" s="103">
        <v>0.85</v>
      </c>
      <c r="V12" s="130">
        <f t="shared" si="1"/>
        <v>37.4</v>
      </c>
      <c r="W12" s="130"/>
    </row>
    <row r="13" spans="2:23" x14ac:dyDescent="0.35">
      <c r="B13" s="129" t="s">
        <v>100</v>
      </c>
      <c r="C13" s="129"/>
      <c r="D13" s="129"/>
      <c r="E13" s="129"/>
      <c r="F13" s="3" t="s">
        <v>125</v>
      </c>
      <c r="G13" s="84">
        <v>2</v>
      </c>
      <c r="H13" s="91">
        <v>22</v>
      </c>
      <c r="I13" s="92">
        <v>0.85</v>
      </c>
      <c r="J13" s="130">
        <f t="shared" si="0"/>
        <v>37.4</v>
      </c>
      <c r="K13" s="130"/>
      <c r="N13" s="129" t="s">
        <v>100</v>
      </c>
      <c r="O13" s="129"/>
      <c r="P13" s="129"/>
      <c r="Q13" s="129"/>
      <c r="R13" s="102" t="s">
        <v>125</v>
      </c>
      <c r="S13" s="84">
        <v>2</v>
      </c>
      <c r="T13" s="91">
        <v>22</v>
      </c>
      <c r="U13" s="103">
        <v>0.56000000000000005</v>
      </c>
      <c r="V13" s="130">
        <f t="shared" si="1"/>
        <v>24.64</v>
      </c>
      <c r="W13" s="130"/>
    </row>
    <row r="14" spans="2:23" x14ac:dyDescent="0.35">
      <c r="B14" s="129" t="s">
        <v>101</v>
      </c>
      <c r="C14" s="129"/>
      <c r="D14" s="129"/>
      <c r="E14" s="129"/>
      <c r="F14" s="3" t="s">
        <v>126</v>
      </c>
      <c r="G14" s="84">
        <v>2</v>
      </c>
      <c r="H14" s="91">
        <v>22</v>
      </c>
      <c r="I14" s="92">
        <v>0.56000000000000005</v>
      </c>
      <c r="J14" s="130">
        <f t="shared" si="0"/>
        <v>24.64</v>
      </c>
      <c r="K14" s="130"/>
      <c r="N14" s="129" t="s">
        <v>334</v>
      </c>
      <c r="O14" s="129"/>
      <c r="P14" s="129"/>
      <c r="Q14" s="129"/>
      <c r="R14" s="102" t="s">
        <v>127</v>
      </c>
      <c r="S14" s="84">
        <v>1</v>
      </c>
      <c r="T14" s="91">
        <v>15</v>
      </c>
      <c r="U14" s="103">
        <v>1.63</v>
      </c>
      <c r="V14" s="130">
        <f t="shared" si="1"/>
        <v>24.45</v>
      </c>
      <c r="W14" s="130"/>
    </row>
    <row r="15" spans="2:23" x14ac:dyDescent="0.35">
      <c r="B15" s="129"/>
      <c r="C15" s="129"/>
      <c r="D15" s="129"/>
      <c r="E15" s="129"/>
      <c r="F15" s="3"/>
      <c r="G15" s="84"/>
      <c r="H15" s="84"/>
      <c r="I15" s="92"/>
      <c r="J15" s="130"/>
      <c r="K15" s="130"/>
      <c r="N15" s="214" t="s">
        <v>156</v>
      </c>
      <c r="O15" s="215"/>
      <c r="P15" s="215"/>
      <c r="Q15" s="216"/>
      <c r="R15" s="185" t="s">
        <v>25</v>
      </c>
      <c r="S15" s="186"/>
      <c r="T15" s="186"/>
      <c r="U15" s="187"/>
      <c r="V15" s="181">
        <f>SUM(V9:W14)</f>
        <v>1231.1500000000003</v>
      </c>
      <c r="W15" s="182"/>
    </row>
    <row r="16" spans="2:23" x14ac:dyDescent="0.35">
      <c r="B16" s="129" t="s">
        <v>102</v>
      </c>
      <c r="C16" s="129"/>
      <c r="D16" s="129"/>
      <c r="E16" s="129"/>
      <c r="F16" s="3"/>
      <c r="G16" s="84"/>
      <c r="H16" s="84"/>
      <c r="I16" s="92"/>
      <c r="J16" s="130"/>
      <c r="K16" s="130"/>
      <c r="N16" s="217"/>
      <c r="O16" s="218"/>
      <c r="P16" s="218"/>
      <c r="Q16" s="219"/>
      <c r="R16" s="188" t="s">
        <v>155</v>
      </c>
      <c r="S16" s="189"/>
      <c r="T16" s="189"/>
      <c r="U16" s="190"/>
      <c r="V16" s="181"/>
      <c r="W16" s="182"/>
    </row>
    <row r="17" spans="2:23" x14ac:dyDescent="0.35">
      <c r="B17" s="129" t="s">
        <v>334</v>
      </c>
      <c r="C17" s="129"/>
      <c r="D17" s="129"/>
      <c r="E17" s="129"/>
      <c r="F17" s="3" t="s">
        <v>127</v>
      </c>
      <c r="G17" s="84">
        <v>1</v>
      </c>
      <c r="H17" s="91">
        <v>15</v>
      </c>
      <c r="I17" s="92">
        <v>1.63</v>
      </c>
      <c r="J17" s="130">
        <f>I17*H17*G17</f>
        <v>24.45</v>
      </c>
      <c r="K17" s="130"/>
      <c r="N17" s="217"/>
      <c r="O17" s="218"/>
      <c r="P17" s="218"/>
      <c r="Q17" s="219"/>
      <c r="R17" s="87" t="s">
        <v>339</v>
      </c>
      <c r="S17" s="90">
        <v>0.05</v>
      </c>
      <c r="T17" s="189" t="s">
        <v>338</v>
      </c>
      <c r="U17" s="223"/>
      <c r="V17" s="181">
        <f>$S$17*V28</f>
        <v>2539.7245000000003</v>
      </c>
      <c r="W17" s="182"/>
    </row>
    <row r="18" spans="2:23" x14ac:dyDescent="0.35">
      <c r="B18" s="129"/>
      <c r="C18" s="129"/>
      <c r="D18" s="129"/>
      <c r="E18" s="129"/>
      <c r="F18" s="3"/>
      <c r="G18" s="3"/>
      <c r="H18" s="3"/>
      <c r="I18" s="27"/>
      <c r="J18" s="130"/>
      <c r="K18" s="130"/>
      <c r="N18" s="220"/>
      <c r="O18" s="221"/>
      <c r="P18" s="221"/>
      <c r="Q18" s="222"/>
      <c r="R18" s="185" t="s">
        <v>107</v>
      </c>
      <c r="S18" s="186"/>
      <c r="T18" s="186"/>
      <c r="U18" s="187"/>
      <c r="V18" s="181">
        <f>V15+V17</f>
        <v>3770.8745000000008</v>
      </c>
      <c r="W18" s="182"/>
    </row>
    <row r="19" spans="2:23" x14ac:dyDescent="0.35">
      <c r="B19" s="129" t="s">
        <v>103</v>
      </c>
      <c r="C19" s="129"/>
      <c r="D19" s="129"/>
      <c r="E19" s="129"/>
      <c r="F19" s="3"/>
      <c r="G19" s="3"/>
      <c r="H19" s="3"/>
      <c r="I19" s="27"/>
      <c r="J19" s="130"/>
      <c r="K19" s="130"/>
      <c r="N19" s="184" t="s">
        <v>22</v>
      </c>
      <c r="O19" s="211" t="s">
        <v>108</v>
      </c>
      <c r="P19" s="212"/>
      <c r="Q19" s="111" t="s">
        <v>109</v>
      </c>
      <c r="R19" s="111"/>
      <c r="S19" s="81" t="s">
        <v>93</v>
      </c>
      <c r="T19" s="81" t="s">
        <v>110</v>
      </c>
      <c r="U19" s="81" t="s">
        <v>91</v>
      </c>
      <c r="V19" s="213" t="s">
        <v>32</v>
      </c>
      <c r="W19" s="213"/>
    </row>
    <row r="20" spans="2:23" x14ac:dyDescent="0.35">
      <c r="B20" s="129" t="s">
        <v>104</v>
      </c>
      <c r="C20" s="129"/>
      <c r="D20" s="129"/>
      <c r="E20" s="129"/>
      <c r="F20" s="3"/>
      <c r="G20" s="3"/>
      <c r="H20" s="3"/>
      <c r="I20" s="27"/>
      <c r="J20" s="130"/>
      <c r="K20" s="130"/>
      <c r="N20" s="184"/>
      <c r="O20" s="203" t="s">
        <v>111</v>
      </c>
      <c r="P20" s="204"/>
      <c r="Q20" s="201" t="s">
        <v>353</v>
      </c>
      <c r="R20" s="202"/>
      <c r="S20" s="84">
        <v>1</v>
      </c>
      <c r="T20" s="91">
        <v>22</v>
      </c>
      <c r="U20" s="92">
        <v>32.56</v>
      </c>
      <c r="V20" s="130">
        <f>U20*T20*S20</f>
        <v>716.32</v>
      </c>
      <c r="W20" s="130"/>
    </row>
    <row r="21" spans="2:23" x14ac:dyDescent="0.35">
      <c r="B21" s="129" t="s">
        <v>105</v>
      </c>
      <c r="C21" s="129"/>
      <c r="D21" s="129"/>
      <c r="E21" s="129"/>
      <c r="F21" s="3"/>
      <c r="G21" s="3"/>
      <c r="H21" s="3"/>
      <c r="I21" s="27"/>
      <c r="J21" s="130"/>
      <c r="K21" s="130"/>
      <c r="N21" s="184"/>
      <c r="O21" s="203"/>
      <c r="P21" s="204"/>
      <c r="Q21" s="201" t="s">
        <v>112</v>
      </c>
      <c r="R21" s="202"/>
      <c r="S21" s="84">
        <v>5</v>
      </c>
      <c r="T21" s="91">
        <v>22</v>
      </c>
      <c r="U21" s="92">
        <v>29.51</v>
      </c>
      <c r="V21" s="130">
        <f t="shared" ref="V21:V23" si="2">U21*T21*S21</f>
        <v>3246.1000000000004</v>
      </c>
      <c r="W21" s="130"/>
    </row>
    <row r="22" spans="2:23" x14ac:dyDescent="0.35">
      <c r="B22" s="271" t="s">
        <v>106</v>
      </c>
      <c r="C22" s="271"/>
      <c r="D22" s="271"/>
      <c r="E22" s="271"/>
      <c r="F22" s="183" t="s">
        <v>25</v>
      </c>
      <c r="G22" s="183"/>
      <c r="H22" s="183"/>
      <c r="I22" s="183"/>
      <c r="J22" s="130">
        <f>SUM(J9:K21)</f>
        <v>1226.7500000000002</v>
      </c>
      <c r="K22" s="130"/>
      <c r="N22" s="184"/>
      <c r="O22" s="203"/>
      <c r="P22" s="204"/>
      <c r="Q22" s="201" t="s">
        <v>114</v>
      </c>
      <c r="R22" s="202"/>
      <c r="S22" s="84">
        <v>1</v>
      </c>
      <c r="T22" s="91">
        <v>22</v>
      </c>
      <c r="U22" s="92">
        <v>38.15</v>
      </c>
      <c r="V22" s="130">
        <f t="shared" si="2"/>
        <v>839.3</v>
      </c>
      <c r="W22" s="130"/>
    </row>
    <row r="23" spans="2:23" x14ac:dyDescent="0.35">
      <c r="B23" s="271"/>
      <c r="C23" s="271"/>
      <c r="D23" s="271"/>
      <c r="E23" s="271"/>
      <c r="F23" s="87" t="s">
        <v>339</v>
      </c>
      <c r="G23" s="90">
        <v>0.02</v>
      </c>
      <c r="H23" s="189" t="s">
        <v>338</v>
      </c>
      <c r="I23" s="223"/>
      <c r="J23" s="130">
        <f>$G$23*J42</f>
        <v>1031.6242000000002</v>
      </c>
      <c r="K23" s="130"/>
      <c r="N23" s="184"/>
      <c r="O23" s="203" t="s">
        <v>102</v>
      </c>
      <c r="P23" s="204"/>
      <c r="Q23" s="201" t="s">
        <v>120</v>
      </c>
      <c r="R23" s="202"/>
      <c r="S23" s="84">
        <v>1</v>
      </c>
      <c r="T23" s="91">
        <v>51</v>
      </c>
      <c r="U23" s="92">
        <v>33.630000000000003</v>
      </c>
      <c r="V23" s="130">
        <f t="shared" si="2"/>
        <v>1715.13</v>
      </c>
      <c r="W23" s="130"/>
    </row>
    <row r="24" spans="2:23" x14ac:dyDescent="0.35">
      <c r="B24" s="271"/>
      <c r="C24" s="271"/>
      <c r="D24" s="271"/>
      <c r="E24" s="271"/>
      <c r="F24" s="183" t="s">
        <v>107</v>
      </c>
      <c r="G24" s="183"/>
      <c r="H24" s="183"/>
      <c r="I24" s="183"/>
      <c r="J24" s="130">
        <f>J22+J23</f>
        <v>2258.3742000000002</v>
      </c>
      <c r="K24" s="130"/>
      <c r="N24" s="184"/>
      <c r="O24" s="203" t="s">
        <v>117</v>
      </c>
      <c r="P24" s="204"/>
      <c r="Q24" s="201" t="s">
        <v>113</v>
      </c>
      <c r="R24" s="202"/>
      <c r="S24" s="84">
        <v>1</v>
      </c>
      <c r="T24" s="91">
        <v>27</v>
      </c>
      <c r="U24" s="92">
        <v>35.76</v>
      </c>
      <c r="V24" s="130">
        <f t="shared" ref="V24" si="3">U24*T24*S24</f>
        <v>965.52</v>
      </c>
      <c r="W24" s="130"/>
    </row>
    <row r="25" spans="2:23" ht="21" customHeight="1" x14ac:dyDescent="0.35">
      <c r="B25" s="127" t="s">
        <v>22</v>
      </c>
      <c r="C25" s="127"/>
      <c r="D25" s="127"/>
      <c r="E25" s="127"/>
      <c r="F25" s="127"/>
      <c r="G25" s="127"/>
      <c r="H25" s="127"/>
      <c r="I25" s="127"/>
      <c r="J25" s="127"/>
      <c r="K25" s="127"/>
      <c r="N25" s="184"/>
      <c r="O25" s="203" t="s">
        <v>118</v>
      </c>
      <c r="P25" s="204"/>
      <c r="Q25" s="201" t="s">
        <v>112</v>
      </c>
      <c r="R25" s="202"/>
      <c r="S25" s="84">
        <v>2</v>
      </c>
      <c r="T25" s="91">
        <v>56</v>
      </c>
      <c r="U25" s="92">
        <v>29.51</v>
      </c>
      <c r="V25" s="130">
        <f t="shared" ref="V25" si="4">U25*T25*S25</f>
        <v>3305.1200000000003</v>
      </c>
      <c r="W25" s="130"/>
    </row>
    <row r="26" spans="2:23" x14ac:dyDescent="0.35">
      <c r="B26" s="111" t="s">
        <v>108</v>
      </c>
      <c r="C26" s="111"/>
      <c r="D26" s="111"/>
      <c r="E26" s="111" t="s">
        <v>109</v>
      </c>
      <c r="F26" s="111"/>
      <c r="G26" s="81" t="s">
        <v>93</v>
      </c>
      <c r="H26" s="81" t="s">
        <v>110</v>
      </c>
      <c r="I26" s="81" t="s">
        <v>91</v>
      </c>
      <c r="J26" s="213" t="s">
        <v>32</v>
      </c>
      <c r="K26" s="213"/>
      <c r="N26" s="184"/>
      <c r="O26" s="203" t="s">
        <v>119</v>
      </c>
      <c r="P26" s="204"/>
      <c r="Q26" s="201" t="s">
        <v>354</v>
      </c>
      <c r="R26" s="202"/>
      <c r="S26" s="84">
        <v>1</v>
      </c>
      <c r="T26" s="91">
        <v>220</v>
      </c>
      <c r="U26" s="92">
        <v>38.81</v>
      </c>
      <c r="V26" s="130">
        <f>U26*T26*S26</f>
        <v>8538.2000000000007</v>
      </c>
      <c r="W26" s="130"/>
    </row>
    <row r="27" spans="2:23" x14ac:dyDescent="0.35">
      <c r="B27" s="242" t="s">
        <v>111</v>
      </c>
      <c r="C27" s="206"/>
      <c r="D27" s="243"/>
      <c r="E27" s="242" t="s">
        <v>353</v>
      </c>
      <c r="F27" s="243"/>
      <c r="G27" s="84">
        <v>1</v>
      </c>
      <c r="H27" s="91">
        <v>22</v>
      </c>
      <c r="I27" s="92">
        <v>32.56</v>
      </c>
      <c r="J27" s="130">
        <f>I27*H27*G27</f>
        <v>716.32</v>
      </c>
      <c r="K27" s="130"/>
      <c r="N27" s="184"/>
      <c r="O27" s="203"/>
      <c r="P27" s="204"/>
      <c r="Q27" s="201" t="s">
        <v>113</v>
      </c>
      <c r="R27" s="202"/>
      <c r="S27" s="84">
        <v>4</v>
      </c>
      <c r="T27" s="91">
        <v>220</v>
      </c>
      <c r="U27" s="92">
        <v>35.76</v>
      </c>
      <c r="V27" s="130">
        <f>U27*T27*S27</f>
        <v>31468.799999999999</v>
      </c>
      <c r="W27" s="130"/>
    </row>
    <row r="28" spans="2:23" x14ac:dyDescent="0.35">
      <c r="B28" s="242"/>
      <c r="C28" s="206"/>
      <c r="D28" s="243"/>
      <c r="E28" s="242" t="s">
        <v>112</v>
      </c>
      <c r="F28" s="243"/>
      <c r="G28" s="84">
        <v>5</v>
      </c>
      <c r="H28" s="91">
        <v>22</v>
      </c>
      <c r="I28" s="92">
        <v>29.51</v>
      </c>
      <c r="J28" s="130">
        <f t="shared" ref="J28:J30" si="5">I28*H28*G28</f>
        <v>3246.1000000000004</v>
      </c>
      <c r="K28" s="130"/>
      <c r="N28" s="210"/>
      <c r="O28" s="186" t="s">
        <v>121</v>
      </c>
      <c r="P28" s="186"/>
      <c r="Q28" s="186"/>
      <c r="R28" s="186"/>
      <c r="S28" s="186"/>
      <c r="T28" s="186"/>
      <c r="U28" s="187"/>
      <c r="V28" s="130">
        <f>SUM(V20:W27)</f>
        <v>50794.490000000005</v>
      </c>
      <c r="W28" s="130"/>
    </row>
    <row r="29" spans="2:23" x14ac:dyDescent="0.35">
      <c r="B29" s="242"/>
      <c r="C29" s="206"/>
      <c r="D29" s="243"/>
      <c r="E29" s="242" t="s">
        <v>113</v>
      </c>
      <c r="F29" s="243"/>
      <c r="G29" s="84">
        <v>1</v>
      </c>
      <c r="H29" s="91">
        <v>22</v>
      </c>
      <c r="I29" s="92">
        <v>35.76</v>
      </c>
      <c r="J29" s="130">
        <f t="shared" si="5"/>
        <v>786.71999999999991</v>
      </c>
      <c r="K29" s="130"/>
      <c r="N29" s="184" t="s">
        <v>23</v>
      </c>
      <c r="O29" s="205" t="s">
        <v>5</v>
      </c>
      <c r="P29" s="205"/>
      <c r="Q29" s="205"/>
      <c r="R29" s="8" t="s">
        <v>6</v>
      </c>
      <c r="S29" s="197" t="s">
        <v>37</v>
      </c>
      <c r="T29" s="198"/>
      <c r="U29" s="36" t="s">
        <v>128</v>
      </c>
      <c r="V29" s="199" t="s">
        <v>32</v>
      </c>
      <c r="W29" s="199"/>
    </row>
    <row r="30" spans="2:23" x14ac:dyDescent="0.35">
      <c r="B30" s="242"/>
      <c r="C30" s="206"/>
      <c r="D30" s="243"/>
      <c r="E30" s="242" t="s">
        <v>114</v>
      </c>
      <c r="F30" s="243"/>
      <c r="G30" s="84">
        <v>1</v>
      </c>
      <c r="H30" s="91">
        <v>22</v>
      </c>
      <c r="I30" s="92">
        <v>38.15</v>
      </c>
      <c r="J30" s="130">
        <f t="shared" si="5"/>
        <v>839.3</v>
      </c>
      <c r="K30" s="130"/>
      <c r="N30" s="184"/>
      <c r="O30" s="203" t="s">
        <v>157</v>
      </c>
      <c r="P30" s="203"/>
      <c r="Q30" s="203"/>
      <c r="R30" s="84" t="s">
        <v>129</v>
      </c>
      <c r="S30" s="180">
        <v>175</v>
      </c>
      <c r="T30" s="180"/>
      <c r="U30" s="92">
        <v>78.599999999999994</v>
      </c>
      <c r="V30" s="130">
        <f>U30*S30</f>
        <v>13754.999999999998</v>
      </c>
      <c r="W30" s="130"/>
    </row>
    <row r="31" spans="2:23" x14ac:dyDescent="0.35">
      <c r="B31" s="242"/>
      <c r="C31" s="206"/>
      <c r="D31" s="243"/>
      <c r="E31" s="242"/>
      <c r="F31" s="243"/>
      <c r="G31" s="84"/>
      <c r="H31" s="91"/>
      <c r="I31" s="92"/>
      <c r="J31" s="130"/>
      <c r="K31" s="130"/>
      <c r="N31" s="184"/>
      <c r="O31" s="206" t="s">
        <v>158</v>
      </c>
      <c r="P31" s="206"/>
      <c r="Q31" s="206"/>
      <c r="R31" s="84" t="s">
        <v>160</v>
      </c>
      <c r="S31" s="180">
        <v>53</v>
      </c>
      <c r="T31" s="180"/>
      <c r="U31" s="92">
        <v>11.75</v>
      </c>
      <c r="V31" s="130">
        <f t="shared" ref="V31:V34" si="6">U31*S31</f>
        <v>622.75</v>
      </c>
      <c r="W31" s="130"/>
    </row>
    <row r="32" spans="2:23" x14ac:dyDescent="0.35">
      <c r="B32" s="242" t="s">
        <v>102</v>
      </c>
      <c r="C32" s="206"/>
      <c r="D32" s="243"/>
      <c r="E32" s="242"/>
      <c r="F32" s="243"/>
      <c r="G32" s="84"/>
      <c r="H32" s="91"/>
      <c r="I32" s="92"/>
      <c r="J32" s="130"/>
      <c r="K32" s="130"/>
      <c r="N32" s="184"/>
      <c r="O32" s="34" t="s">
        <v>144</v>
      </c>
      <c r="P32" s="207">
        <f>SUM(V30:W31)</f>
        <v>14377.749999999998</v>
      </c>
      <c r="Q32" s="208"/>
      <c r="R32" s="84"/>
      <c r="S32" s="180"/>
      <c r="T32" s="180"/>
      <c r="U32" s="27"/>
      <c r="V32" s="130"/>
      <c r="W32" s="130"/>
    </row>
    <row r="33" spans="2:23" x14ac:dyDescent="0.35">
      <c r="B33" s="242" t="s">
        <v>115</v>
      </c>
      <c r="C33" s="206"/>
      <c r="D33" s="243"/>
      <c r="E33" s="242" t="s">
        <v>120</v>
      </c>
      <c r="F33" s="243"/>
      <c r="G33" s="84">
        <v>2</v>
      </c>
      <c r="H33" s="91">
        <v>18</v>
      </c>
      <c r="I33" s="92">
        <v>33.630000000000003</v>
      </c>
      <c r="J33" s="130">
        <f>I33*H33*G33</f>
        <v>1210.68</v>
      </c>
      <c r="K33" s="130"/>
      <c r="N33" s="184"/>
      <c r="O33" s="35" t="s">
        <v>133</v>
      </c>
      <c r="P33" s="209">
        <v>0.06</v>
      </c>
      <c r="Q33" s="209"/>
      <c r="R33" s="84"/>
      <c r="S33" s="200" t="s">
        <v>342</v>
      </c>
      <c r="T33" s="200"/>
      <c r="U33" s="100">
        <f>P33</f>
        <v>0.06</v>
      </c>
      <c r="V33" s="130">
        <f>U33*P32</f>
        <v>862.66499999999985</v>
      </c>
      <c r="W33" s="130"/>
    </row>
    <row r="34" spans="2:23" x14ac:dyDescent="0.35">
      <c r="B34" s="242" t="s">
        <v>116</v>
      </c>
      <c r="C34" s="206"/>
      <c r="D34" s="243"/>
      <c r="E34" s="242" t="s">
        <v>120</v>
      </c>
      <c r="F34" s="243"/>
      <c r="G34" s="84">
        <v>1</v>
      </c>
      <c r="H34" s="91">
        <v>15</v>
      </c>
      <c r="I34" s="92">
        <v>33.630000000000003</v>
      </c>
      <c r="J34" s="130">
        <f>I34*H34*G34</f>
        <v>504.45000000000005</v>
      </c>
      <c r="K34" s="130"/>
      <c r="N34" s="184"/>
      <c r="O34" s="194" t="s">
        <v>159</v>
      </c>
      <c r="P34" s="194"/>
      <c r="Q34" s="194"/>
      <c r="R34" s="84" t="s">
        <v>135</v>
      </c>
      <c r="S34" s="180">
        <v>7.4</v>
      </c>
      <c r="T34" s="180"/>
      <c r="U34" s="83">
        <v>1560</v>
      </c>
      <c r="V34" s="130">
        <f t="shared" si="6"/>
        <v>11544</v>
      </c>
      <c r="W34" s="130"/>
    </row>
    <row r="35" spans="2:23" x14ac:dyDescent="0.35">
      <c r="B35" s="242"/>
      <c r="C35" s="206"/>
      <c r="D35" s="243"/>
      <c r="E35" s="242"/>
      <c r="F35" s="243"/>
      <c r="G35" s="84"/>
      <c r="H35" s="91"/>
      <c r="I35" s="92"/>
      <c r="J35" s="130"/>
      <c r="K35" s="130"/>
      <c r="N35" s="184"/>
      <c r="O35" s="185" t="s">
        <v>136</v>
      </c>
      <c r="P35" s="186"/>
      <c r="Q35" s="186"/>
      <c r="R35" s="186"/>
      <c r="S35" s="186"/>
      <c r="T35" s="186"/>
      <c r="U35" s="187"/>
      <c r="V35" s="130">
        <f>SUM(V30:W34)</f>
        <v>26784.414999999997</v>
      </c>
      <c r="W35" s="130"/>
    </row>
    <row r="36" spans="2:23" x14ac:dyDescent="0.35">
      <c r="B36" s="242" t="s">
        <v>117</v>
      </c>
      <c r="C36" s="206"/>
      <c r="D36" s="243"/>
      <c r="E36" s="242" t="s">
        <v>113</v>
      </c>
      <c r="F36" s="243"/>
      <c r="G36" s="84">
        <v>1</v>
      </c>
      <c r="H36" s="91">
        <v>27</v>
      </c>
      <c r="I36" s="92">
        <v>35.76</v>
      </c>
      <c r="J36" s="130">
        <f>I36*H36*G36</f>
        <v>965.52</v>
      </c>
      <c r="K36" s="130"/>
      <c r="N36" s="184" t="s">
        <v>24</v>
      </c>
      <c r="O36" s="196" t="s">
        <v>5</v>
      </c>
      <c r="P36" s="196"/>
      <c r="Q36" s="196"/>
      <c r="R36" s="8" t="s">
        <v>6</v>
      </c>
      <c r="S36" s="197" t="s">
        <v>37</v>
      </c>
      <c r="T36" s="198"/>
      <c r="U36" s="36" t="s">
        <v>128</v>
      </c>
      <c r="V36" s="199" t="s">
        <v>32</v>
      </c>
      <c r="W36" s="199"/>
    </row>
    <row r="37" spans="2:23" x14ac:dyDescent="0.35">
      <c r="B37" s="242"/>
      <c r="C37" s="206"/>
      <c r="D37" s="243"/>
      <c r="E37" s="242"/>
      <c r="F37" s="243"/>
      <c r="G37" s="84"/>
      <c r="H37" s="91"/>
      <c r="I37" s="92"/>
      <c r="J37" s="130"/>
      <c r="K37" s="130"/>
      <c r="N37" s="184"/>
      <c r="O37" s="191" t="s">
        <v>161</v>
      </c>
      <c r="P37" s="191"/>
      <c r="Q37" s="191"/>
      <c r="R37" s="84" t="s">
        <v>138</v>
      </c>
      <c r="S37" s="195">
        <v>476</v>
      </c>
      <c r="T37" s="195"/>
      <c r="U37" s="92">
        <v>10.07</v>
      </c>
      <c r="V37" s="130">
        <f>U37*S37</f>
        <v>4793.32</v>
      </c>
      <c r="W37" s="130"/>
    </row>
    <row r="38" spans="2:23" x14ac:dyDescent="0.35">
      <c r="B38" s="242" t="s">
        <v>118</v>
      </c>
      <c r="C38" s="206"/>
      <c r="D38" s="243"/>
      <c r="E38" s="242" t="s">
        <v>112</v>
      </c>
      <c r="F38" s="243"/>
      <c r="G38" s="84">
        <v>2</v>
      </c>
      <c r="H38" s="91">
        <v>56</v>
      </c>
      <c r="I38" s="92">
        <v>29.51</v>
      </c>
      <c r="J38" s="130">
        <f>I38*H38*G38</f>
        <v>3305.1200000000003</v>
      </c>
      <c r="K38" s="130"/>
      <c r="N38" s="184"/>
      <c r="O38" s="192" t="s">
        <v>139</v>
      </c>
      <c r="P38" s="192"/>
      <c r="Q38" s="192"/>
      <c r="R38" s="94" t="s">
        <v>138</v>
      </c>
      <c r="S38" s="195">
        <v>56</v>
      </c>
      <c r="T38" s="195"/>
      <c r="U38" s="92">
        <v>7.42</v>
      </c>
      <c r="V38" s="130">
        <f>U38*S38</f>
        <v>415.52</v>
      </c>
      <c r="W38" s="130"/>
    </row>
    <row r="39" spans="2:23" x14ac:dyDescent="0.35">
      <c r="B39" s="242"/>
      <c r="C39" s="206"/>
      <c r="D39" s="243"/>
      <c r="E39" s="242"/>
      <c r="F39" s="243"/>
      <c r="G39" s="84"/>
      <c r="H39" s="91"/>
      <c r="I39" s="92"/>
      <c r="J39" s="130"/>
      <c r="K39" s="130"/>
      <c r="N39" s="184"/>
      <c r="O39" s="193" t="s">
        <v>140</v>
      </c>
      <c r="P39" s="193"/>
      <c r="Q39" s="193"/>
      <c r="R39" s="93" t="s">
        <v>138</v>
      </c>
      <c r="S39" s="195">
        <v>267</v>
      </c>
      <c r="T39" s="195"/>
      <c r="U39" s="92">
        <v>10.6</v>
      </c>
      <c r="V39" s="130">
        <f>U39*S39</f>
        <v>2830.2</v>
      </c>
      <c r="W39" s="130"/>
    </row>
    <row r="40" spans="2:23" x14ac:dyDescent="0.35">
      <c r="B40" s="242" t="s">
        <v>119</v>
      </c>
      <c r="C40" s="206"/>
      <c r="D40" s="243"/>
      <c r="E40" s="242" t="s">
        <v>354</v>
      </c>
      <c r="F40" s="243"/>
      <c r="G40" s="84">
        <v>1</v>
      </c>
      <c r="H40" s="91">
        <v>220</v>
      </c>
      <c r="I40" s="92">
        <v>38.81</v>
      </c>
      <c r="J40" s="130">
        <f>I40*H40*G40</f>
        <v>8538.2000000000007</v>
      </c>
      <c r="K40" s="130"/>
      <c r="N40" s="184"/>
      <c r="O40" s="194" t="s">
        <v>141</v>
      </c>
      <c r="P40" s="194"/>
      <c r="Q40" s="194"/>
      <c r="R40" s="84" t="s">
        <v>143</v>
      </c>
      <c r="S40" s="195">
        <v>12</v>
      </c>
      <c r="T40" s="195"/>
      <c r="U40" s="92">
        <v>397.5</v>
      </c>
      <c r="V40" s="130">
        <f>U40*S40</f>
        <v>4770</v>
      </c>
      <c r="W40" s="130"/>
    </row>
    <row r="41" spans="2:23" x14ac:dyDescent="0.35">
      <c r="B41" s="242"/>
      <c r="C41" s="206"/>
      <c r="D41" s="243"/>
      <c r="E41" s="242" t="s">
        <v>113</v>
      </c>
      <c r="F41" s="243"/>
      <c r="G41" s="84">
        <v>4</v>
      </c>
      <c r="H41" s="91">
        <v>220</v>
      </c>
      <c r="I41" s="92">
        <v>35.76</v>
      </c>
      <c r="J41" s="130">
        <f>I41*H41*G41</f>
        <v>31468.799999999999</v>
      </c>
      <c r="K41" s="130"/>
      <c r="N41" s="184"/>
      <c r="O41" s="183" t="s">
        <v>145</v>
      </c>
      <c r="P41" s="183"/>
      <c r="Q41" s="183"/>
      <c r="R41" s="183"/>
      <c r="S41" s="183"/>
      <c r="T41" s="183"/>
      <c r="U41" s="183"/>
      <c r="V41" s="179">
        <f>SUM(V37:W40)</f>
        <v>12809.04</v>
      </c>
      <c r="W41" s="179"/>
    </row>
    <row r="42" spans="2:23" x14ac:dyDescent="0.35">
      <c r="B42" s="183" t="s">
        <v>121</v>
      </c>
      <c r="C42" s="183"/>
      <c r="D42" s="183"/>
      <c r="E42" s="183"/>
      <c r="F42" s="183"/>
      <c r="G42" s="183"/>
      <c r="H42" s="183"/>
      <c r="I42" s="183"/>
      <c r="J42" s="130">
        <f>SUM(J27:J41)</f>
        <v>51581.210000000006</v>
      </c>
      <c r="K42" s="130"/>
      <c r="N42" s="183" t="s">
        <v>48</v>
      </c>
      <c r="O42" s="183"/>
      <c r="P42" s="183"/>
      <c r="Q42" s="183"/>
      <c r="R42" s="183"/>
      <c r="S42" s="183"/>
      <c r="T42" s="183"/>
      <c r="U42" s="183"/>
      <c r="V42" s="179">
        <f>W18+V28+V35+V41</f>
        <v>90387.945000000007</v>
      </c>
      <c r="W42" s="180"/>
    </row>
    <row r="43" spans="2:23" ht="15" customHeight="1" x14ac:dyDescent="0.35">
      <c r="B43" s="4" t="s">
        <v>34</v>
      </c>
      <c r="C43" s="18">
        <v>2008</v>
      </c>
      <c r="N43" s="164" t="s">
        <v>147</v>
      </c>
      <c r="O43" s="165"/>
      <c r="P43" s="165"/>
      <c r="Q43" s="165"/>
      <c r="R43" s="166"/>
      <c r="S43" s="173" t="s">
        <v>148</v>
      </c>
      <c r="T43" s="173"/>
      <c r="U43" s="174"/>
      <c r="V43" s="158" t="s">
        <v>149</v>
      </c>
      <c r="W43" s="159"/>
    </row>
    <row r="44" spans="2:23" x14ac:dyDescent="0.35">
      <c r="N44" s="167"/>
      <c r="O44" s="168"/>
      <c r="P44" s="168"/>
      <c r="Q44" s="168"/>
      <c r="R44" s="169"/>
      <c r="S44" s="175">
        <v>40238</v>
      </c>
      <c r="T44" s="175"/>
      <c r="U44" s="176"/>
      <c r="V44" s="160" t="s">
        <v>152</v>
      </c>
      <c r="W44" s="161"/>
    </row>
    <row r="45" spans="2:23" x14ac:dyDescent="0.35">
      <c r="N45" s="167"/>
      <c r="O45" s="168"/>
      <c r="P45" s="168"/>
      <c r="Q45" s="168"/>
      <c r="R45" s="169"/>
      <c r="S45" s="175"/>
      <c r="T45" s="175"/>
      <c r="U45" s="176"/>
      <c r="V45" s="158" t="s">
        <v>150</v>
      </c>
      <c r="W45" s="159"/>
    </row>
    <row r="46" spans="2:23" x14ac:dyDescent="0.35">
      <c r="N46" s="170"/>
      <c r="O46" s="171"/>
      <c r="P46" s="171"/>
      <c r="Q46" s="171"/>
      <c r="R46" s="172"/>
      <c r="S46" s="177"/>
      <c r="T46" s="177"/>
      <c r="U46" s="178"/>
      <c r="V46" s="162" t="s">
        <v>151</v>
      </c>
      <c r="W46" s="163"/>
    </row>
    <row r="47" spans="2:23" x14ac:dyDescent="0.35">
      <c r="N47" s="4" t="s">
        <v>34</v>
      </c>
      <c r="O47" s="18">
        <v>2008</v>
      </c>
    </row>
    <row r="51" spans="2:11" x14ac:dyDescent="0.35">
      <c r="B51" s="224" t="s">
        <v>146</v>
      </c>
      <c r="C51" s="224"/>
      <c r="D51" s="224"/>
      <c r="E51" s="224"/>
      <c r="F51" s="224"/>
      <c r="G51" s="224"/>
      <c r="H51" s="224"/>
      <c r="I51" s="224"/>
      <c r="J51" s="226" t="s">
        <v>340</v>
      </c>
      <c r="K51" s="226"/>
    </row>
    <row r="52" spans="2:11" x14ac:dyDescent="0.35">
      <c r="B52" s="225"/>
      <c r="C52" s="225"/>
      <c r="D52" s="225"/>
      <c r="E52" s="225"/>
      <c r="F52" s="225"/>
      <c r="G52" s="225"/>
      <c r="H52" s="225"/>
      <c r="I52" s="225"/>
      <c r="J52" s="227"/>
      <c r="K52" s="227"/>
    </row>
    <row r="53" spans="2:11" x14ac:dyDescent="0.35">
      <c r="B53" s="138" t="s">
        <v>336</v>
      </c>
      <c r="C53" s="139"/>
      <c r="D53" s="139"/>
      <c r="E53" s="139"/>
      <c r="F53" s="139"/>
      <c r="G53" s="139"/>
      <c r="H53" s="140"/>
      <c r="I53" s="138" t="s">
        <v>37</v>
      </c>
      <c r="J53" s="139"/>
      <c r="K53" s="140"/>
    </row>
    <row r="54" spans="2:11" x14ac:dyDescent="0.35">
      <c r="B54" s="147" t="s">
        <v>90</v>
      </c>
      <c r="C54" s="148"/>
      <c r="D54" s="148"/>
      <c r="E54" s="148"/>
      <c r="F54" s="148"/>
      <c r="G54" s="148"/>
      <c r="H54" s="149"/>
      <c r="I54" s="150" t="s">
        <v>51</v>
      </c>
      <c r="J54" s="151"/>
      <c r="K54" s="152"/>
    </row>
    <row r="55" spans="2:11" x14ac:dyDescent="0.35">
      <c r="B55" s="269" t="s">
        <v>23</v>
      </c>
      <c r="C55" s="205"/>
      <c r="D55" s="205"/>
      <c r="E55" s="205"/>
      <c r="F55" s="205"/>
      <c r="G55" s="205"/>
      <c r="H55" s="205"/>
      <c r="I55" s="205"/>
      <c r="J55" s="205"/>
      <c r="K55" s="270"/>
    </row>
    <row r="56" spans="2:11" x14ac:dyDescent="0.35">
      <c r="B56" s="249" t="s">
        <v>5</v>
      </c>
      <c r="C56" s="250"/>
      <c r="D56" s="250"/>
      <c r="E56" s="251"/>
      <c r="F56" s="9" t="s">
        <v>6</v>
      </c>
      <c r="G56" s="249" t="s">
        <v>37</v>
      </c>
      <c r="H56" s="251"/>
      <c r="I56" s="9" t="s">
        <v>128</v>
      </c>
      <c r="J56" s="249" t="s">
        <v>32</v>
      </c>
      <c r="K56" s="251"/>
    </row>
    <row r="57" spans="2:11" x14ac:dyDescent="0.35">
      <c r="B57" s="242" t="s">
        <v>130</v>
      </c>
      <c r="C57" s="206"/>
      <c r="D57" s="206"/>
      <c r="E57" s="243"/>
      <c r="F57" s="84" t="s">
        <v>129</v>
      </c>
      <c r="G57" s="264">
        <v>175</v>
      </c>
      <c r="H57" s="265"/>
      <c r="I57" s="92">
        <v>78.599999999999994</v>
      </c>
      <c r="J57" s="244">
        <f>I57*G57</f>
        <v>13754.999999999998</v>
      </c>
      <c r="K57" s="245"/>
    </row>
    <row r="58" spans="2:11" x14ac:dyDescent="0.35">
      <c r="B58" s="242" t="s">
        <v>131</v>
      </c>
      <c r="C58" s="206"/>
      <c r="D58" s="206"/>
      <c r="E58" s="243"/>
      <c r="F58" s="84" t="s">
        <v>160</v>
      </c>
      <c r="G58" s="264">
        <v>53</v>
      </c>
      <c r="H58" s="265"/>
      <c r="I58" s="92">
        <v>11.75</v>
      </c>
      <c r="J58" s="244">
        <f>I58*G58</f>
        <v>622.75</v>
      </c>
      <c r="K58" s="245"/>
    </row>
    <row r="59" spans="2:11" x14ac:dyDescent="0.35">
      <c r="B59" s="242"/>
      <c r="C59" s="206"/>
      <c r="D59" s="206"/>
      <c r="E59" s="243"/>
      <c r="F59" s="84"/>
      <c r="G59" s="201"/>
      <c r="H59" s="202"/>
      <c r="I59" s="92"/>
      <c r="J59" s="244"/>
      <c r="K59" s="245"/>
    </row>
    <row r="60" spans="2:11" x14ac:dyDescent="0.35">
      <c r="B60" s="242"/>
      <c r="C60" s="206"/>
      <c r="D60" s="206"/>
      <c r="E60" s="243"/>
      <c r="F60" s="84"/>
      <c r="G60" s="201"/>
      <c r="H60" s="202"/>
      <c r="I60" s="92"/>
      <c r="J60" s="244"/>
      <c r="K60" s="245"/>
    </row>
    <row r="61" spans="2:11" x14ac:dyDescent="0.35">
      <c r="B61" s="256" t="s">
        <v>132</v>
      </c>
      <c r="C61" s="257"/>
      <c r="D61" s="258"/>
      <c r="E61" s="105">
        <f>SUM(J57:K58)</f>
        <v>14377.749999999998</v>
      </c>
      <c r="F61" s="84"/>
      <c r="G61" s="201"/>
      <c r="H61" s="202"/>
      <c r="I61" s="92"/>
      <c r="J61" s="244"/>
      <c r="K61" s="245"/>
    </row>
    <row r="62" spans="2:11" x14ac:dyDescent="0.35">
      <c r="B62" s="266" t="s">
        <v>133</v>
      </c>
      <c r="C62" s="267"/>
      <c r="D62" s="268"/>
      <c r="E62" s="31">
        <v>0.06</v>
      </c>
      <c r="F62" s="84"/>
      <c r="G62" s="264"/>
      <c r="H62" s="265"/>
      <c r="I62" s="104">
        <f>0.06</f>
        <v>0.06</v>
      </c>
      <c r="J62" s="244">
        <f>I62*E61</f>
        <v>862.66499999999985</v>
      </c>
      <c r="K62" s="245"/>
    </row>
    <row r="63" spans="2:11" x14ac:dyDescent="0.35">
      <c r="B63" s="242"/>
      <c r="C63" s="206"/>
      <c r="D63" s="206"/>
      <c r="E63" s="243"/>
      <c r="F63" s="84"/>
      <c r="G63" s="201"/>
      <c r="H63" s="202"/>
      <c r="I63" s="92"/>
      <c r="J63" s="244"/>
      <c r="K63" s="245"/>
    </row>
    <row r="64" spans="2:11" x14ac:dyDescent="0.35">
      <c r="B64" s="242" t="s">
        <v>134</v>
      </c>
      <c r="C64" s="206"/>
      <c r="D64" s="206"/>
      <c r="E64" s="243"/>
      <c r="F64" s="84" t="s">
        <v>135</v>
      </c>
      <c r="G64" s="264">
        <v>7.4</v>
      </c>
      <c r="H64" s="265"/>
      <c r="I64" s="92">
        <v>1560</v>
      </c>
      <c r="J64" s="244">
        <f>I64*G64</f>
        <v>11544</v>
      </c>
      <c r="K64" s="245"/>
    </row>
    <row r="65" spans="2:11" x14ac:dyDescent="0.35">
      <c r="B65" s="242"/>
      <c r="C65" s="206"/>
      <c r="D65" s="206"/>
      <c r="E65" s="243"/>
      <c r="F65" s="84"/>
      <c r="G65" s="201"/>
      <c r="H65" s="202"/>
      <c r="I65" s="92"/>
      <c r="J65" s="244"/>
      <c r="K65" s="245"/>
    </row>
    <row r="66" spans="2:11" x14ac:dyDescent="0.35">
      <c r="B66" s="242"/>
      <c r="C66" s="206"/>
      <c r="D66" s="206"/>
      <c r="E66" s="243"/>
      <c r="F66" s="84"/>
      <c r="G66" s="201"/>
      <c r="H66" s="202"/>
      <c r="I66" s="92"/>
      <c r="J66" s="244"/>
      <c r="K66" s="245"/>
    </row>
    <row r="67" spans="2:11" x14ac:dyDescent="0.35">
      <c r="B67" s="242"/>
      <c r="C67" s="206"/>
      <c r="D67" s="206"/>
      <c r="E67" s="243"/>
      <c r="F67" s="84"/>
      <c r="G67" s="201"/>
      <c r="H67" s="202"/>
      <c r="I67" s="92"/>
      <c r="J67" s="244"/>
      <c r="K67" s="245"/>
    </row>
    <row r="68" spans="2:11" x14ac:dyDescent="0.35">
      <c r="B68" s="185" t="s">
        <v>136</v>
      </c>
      <c r="C68" s="186"/>
      <c r="D68" s="186"/>
      <c r="E68" s="186"/>
      <c r="F68" s="186"/>
      <c r="G68" s="186"/>
      <c r="H68" s="186"/>
      <c r="I68" s="187"/>
      <c r="J68" s="244">
        <f>SUM(J57:K67)</f>
        <v>26784.414999999997</v>
      </c>
      <c r="K68" s="245"/>
    </row>
    <row r="69" spans="2:11" x14ac:dyDescent="0.35">
      <c r="B69" s="249" t="s">
        <v>24</v>
      </c>
      <c r="C69" s="250"/>
      <c r="D69" s="250"/>
      <c r="E69" s="250"/>
      <c r="F69" s="250"/>
      <c r="G69" s="250"/>
      <c r="H69" s="250"/>
      <c r="I69" s="250"/>
      <c r="J69" s="250"/>
      <c r="K69" s="251"/>
    </row>
    <row r="70" spans="2:11" x14ac:dyDescent="0.35">
      <c r="B70" s="249" t="s">
        <v>5</v>
      </c>
      <c r="C70" s="250"/>
      <c r="D70" s="250"/>
      <c r="E70" s="251"/>
      <c r="F70" s="9" t="s">
        <v>6</v>
      </c>
      <c r="G70" s="249" t="s">
        <v>37</v>
      </c>
      <c r="H70" s="251"/>
      <c r="I70" s="9" t="s">
        <v>128</v>
      </c>
      <c r="J70" s="249" t="s">
        <v>32</v>
      </c>
      <c r="K70" s="251"/>
    </row>
    <row r="71" spans="2:11" x14ac:dyDescent="0.35">
      <c r="B71" s="236" t="s">
        <v>137</v>
      </c>
      <c r="C71" s="237"/>
      <c r="D71" s="237"/>
      <c r="E71" s="238"/>
      <c r="F71" s="93" t="s">
        <v>138</v>
      </c>
      <c r="G71" s="230">
        <v>476</v>
      </c>
      <c r="H71" s="231"/>
      <c r="I71" s="96">
        <v>0.5</v>
      </c>
      <c r="J71" s="252">
        <f>I71*G71</f>
        <v>238</v>
      </c>
      <c r="K71" s="253"/>
    </row>
    <row r="72" spans="2:11" x14ac:dyDescent="0.35">
      <c r="B72" s="236"/>
      <c r="C72" s="237"/>
      <c r="D72" s="237"/>
      <c r="E72" s="238"/>
      <c r="F72" s="93"/>
      <c r="G72" s="230"/>
      <c r="H72" s="231"/>
      <c r="I72" s="96"/>
      <c r="J72" s="252"/>
      <c r="K72" s="253"/>
    </row>
    <row r="73" spans="2:11" x14ac:dyDescent="0.35">
      <c r="B73" s="236" t="s">
        <v>139</v>
      </c>
      <c r="C73" s="237"/>
      <c r="D73" s="237"/>
      <c r="E73" s="238"/>
      <c r="F73" s="94" t="s">
        <v>138</v>
      </c>
      <c r="G73" s="232">
        <v>56</v>
      </c>
      <c r="H73" s="233"/>
      <c r="I73" s="97">
        <v>7</v>
      </c>
      <c r="J73" s="252">
        <f>I73*G73</f>
        <v>392</v>
      </c>
      <c r="K73" s="253"/>
    </row>
    <row r="74" spans="2:11" x14ac:dyDescent="0.35">
      <c r="B74" s="239" t="s">
        <v>140</v>
      </c>
      <c r="C74" s="240"/>
      <c r="D74" s="240"/>
      <c r="E74" s="241"/>
      <c r="F74" s="93" t="s">
        <v>138</v>
      </c>
      <c r="G74" s="230">
        <v>267</v>
      </c>
      <c r="H74" s="231"/>
      <c r="I74" s="96">
        <v>10</v>
      </c>
      <c r="J74" s="252">
        <f>I74*G74</f>
        <v>2670</v>
      </c>
      <c r="K74" s="253"/>
    </row>
    <row r="75" spans="2:11" x14ac:dyDescent="0.35">
      <c r="B75" s="242" t="s">
        <v>141</v>
      </c>
      <c r="C75" s="206"/>
      <c r="D75" s="206"/>
      <c r="E75" s="243"/>
      <c r="F75" s="95" t="s">
        <v>143</v>
      </c>
      <c r="G75" s="234">
        <v>12</v>
      </c>
      <c r="H75" s="235"/>
      <c r="I75" s="96">
        <v>375</v>
      </c>
      <c r="J75" s="252">
        <f>I75*G75</f>
        <v>4500</v>
      </c>
      <c r="K75" s="253"/>
    </row>
    <row r="76" spans="2:11" x14ac:dyDescent="0.35">
      <c r="B76" s="242" t="s">
        <v>142</v>
      </c>
      <c r="C76" s="206"/>
      <c r="D76" s="206"/>
      <c r="E76" s="243"/>
      <c r="F76" s="95" t="s">
        <v>138</v>
      </c>
      <c r="G76" s="234">
        <v>476</v>
      </c>
      <c r="H76" s="235"/>
      <c r="I76" s="98">
        <v>9</v>
      </c>
      <c r="J76" s="252">
        <f>I76*G76</f>
        <v>4284</v>
      </c>
      <c r="K76" s="253"/>
    </row>
    <row r="77" spans="2:11" x14ac:dyDescent="0.35">
      <c r="B77" s="242"/>
      <c r="C77" s="206"/>
      <c r="D77" s="206"/>
      <c r="E77" s="243"/>
      <c r="F77" s="32"/>
      <c r="G77" s="242"/>
      <c r="H77" s="243"/>
      <c r="I77" s="27"/>
      <c r="J77" s="244"/>
      <c r="K77" s="245"/>
    </row>
    <row r="78" spans="2:11" x14ac:dyDescent="0.35">
      <c r="B78" s="25"/>
      <c r="C78" s="86"/>
      <c r="D78" s="86"/>
      <c r="E78" s="82"/>
      <c r="F78" s="32"/>
      <c r="G78" s="242"/>
      <c r="H78" s="243"/>
      <c r="I78" s="88" t="s">
        <v>144</v>
      </c>
      <c r="J78" s="254">
        <f>SUM(J71:K77)</f>
        <v>12084</v>
      </c>
      <c r="K78" s="255"/>
    </row>
    <row r="79" spans="2:11" x14ac:dyDescent="0.35">
      <c r="B79" s="256" t="s">
        <v>133</v>
      </c>
      <c r="C79" s="257"/>
      <c r="D79" s="258"/>
      <c r="E79" s="99">
        <v>0.06</v>
      </c>
      <c r="F79" s="101" t="s">
        <v>341</v>
      </c>
      <c r="G79" s="244">
        <f>J78</f>
        <v>12084</v>
      </c>
      <c r="H79" s="245"/>
      <c r="I79" s="100"/>
      <c r="J79" s="244">
        <f>E79*G79</f>
        <v>725.04</v>
      </c>
      <c r="K79" s="245"/>
    </row>
    <row r="80" spans="2:11" x14ac:dyDescent="0.35">
      <c r="B80" s="242"/>
      <c r="C80" s="206"/>
      <c r="D80" s="243"/>
      <c r="E80" s="32"/>
      <c r="F80" s="32"/>
      <c r="G80" s="242"/>
      <c r="H80" s="243"/>
      <c r="I80" s="27"/>
      <c r="J80" s="244"/>
      <c r="K80" s="245"/>
    </row>
    <row r="81" spans="2:11" x14ac:dyDescent="0.35">
      <c r="B81" s="246" t="s">
        <v>145</v>
      </c>
      <c r="C81" s="247"/>
      <c r="D81" s="247"/>
      <c r="E81" s="247"/>
      <c r="F81" s="247"/>
      <c r="G81" s="247"/>
      <c r="H81" s="247"/>
      <c r="I81" s="248"/>
      <c r="J81" s="244">
        <f>SUM(J78:K80)</f>
        <v>12809.04</v>
      </c>
      <c r="K81" s="245"/>
    </row>
    <row r="82" spans="2:11" x14ac:dyDescent="0.35">
      <c r="B82" s="242"/>
      <c r="C82" s="206"/>
      <c r="D82" s="206"/>
      <c r="E82" s="206"/>
      <c r="F82" s="206"/>
      <c r="G82" s="206"/>
      <c r="H82" s="206"/>
      <c r="I82" s="206"/>
      <c r="J82" s="206"/>
      <c r="K82" s="243"/>
    </row>
    <row r="83" spans="2:11" x14ac:dyDescent="0.35">
      <c r="B83" s="259" t="s">
        <v>20</v>
      </c>
      <c r="C83" s="260"/>
      <c r="D83" s="260"/>
      <c r="E83" s="260"/>
      <c r="F83" s="260"/>
      <c r="G83" s="260"/>
      <c r="H83" s="260"/>
      <c r="I83" s="261"/>
      <c r="J83" s="244">
        <f>J24</f>
        <v>2258.3742000000002</v>
      </c>
      <c r="K83" s="245"/>
    </row>
    <row r="84" spans="2:11" x14ac:dyDescent="0.35">
      <c r="B84" s="259" t="s">
        <v>22</v>
      </c>
      <c r="C84" s="260"/>
      <c r="D84" s="260"/>
      <c r="E84" s="260"/>
      <c r="F84" s="260"/>
      <c r="G84" s="260"/>
      <c r="H84" s="260"/>
      <c r="I84" s="261"/>
      <c r="J84" s="244">
        <f>J42</f>
        <v>51581.210000000006</v>
      </c>
      <c r="K84" s="245"/>
    </row>
    <row r="85" spans="2:11" x14ac:dyDescent="0.35">
      <c r="B85" s="259" t="s">
        <v>23</v>
      </c>
      <c r="C85" s="260"/>
      <c r="D85" s="260"/>
      <c r="E85" s="260"/>
      <c r="F85" s="260"/>
      <c r="G85" s="260"/>
      <c r="H85" s="260"/>
      <c r="I85" s="261"/>
      <c r="J85" s="244">
        <f>J68</f>
        <v>26784.414999999997</v>
      </c>
      <c r="K85" s="245"/>
    </row>
    <row r="86" spans="2:11" x14ac:dyDescent="0.35">
      <c r="B86" s="259" t="s">
        <v>24</v>
      </c>
      <c r="C86" s="260"/>
      <c r="D86" s="260"/>
      <c r="E86" s="260"/>
      <c r="F86" s="260"/>
      <c r="G86" s="260"/>
      <c r="H86" s="260"/>
      <c r="I86" s="261"/>
      <c r="J86" s="244">
        <f>J81</f>
        <v>12809.04</v>
      </c>
      <c r="K86" s="245"/>
    </row>
    <row r="87" spans="2:11" x14ac:dyDescent="0.35">
      <c r="B87" s="246" t="s">
        <v>48</v>
      </c>
      <c r="C87" s="247"/>
      <c r="D87" s="247"/>
      <c r="E87" s="247"/>
      <c r="F87" s="247"/>
      <c r="G87" s="247"/>
      <c r="H87" s="247"/>
      <c r="I87" s="248"/>
      <c r="J87" s="244">
        <f>SUM(J83:K86)</f>
        <v>93433.039199999999</v>
      </c>
      <c r="K87" s="245"/>
    </row>
    <row r="88" spans="2:11" ht="15" customHeight="1" x14ac:dyDescent="0.35">
      <c r="B88" s="164" t="s">
        <v>153</v>
      </c>
      <c r="C88" s="165"/>
      <c r="D88" s="165"/>
      <c r="E88" s="165"/>
      <c r="F88" s="165"/>
      <c r="G88" s="165"/>
      <c r="H88" s="166"/>
      <c r="I88" s="33" t="s">
        <v>148</v>
      </c>
      <c r="J88" s="158" t="s">
        <v>149</v>
      </c>
      <c r="K88" s="159"/>
    </row>
    <row r="89" spans="2:11" x14ac:dyDescent="0.35">
      <c r="B89" s="167"/>
      <c r="C89" s="168"/>
      <c r="D89" s="168"/>
      <c r="E89" s="168"/>
      <c r="F89" s="168"/>
      <c r="G89" s="168"/>
      <c r="H89" s="169"/>
      <c r="I89" s="262">
        <v>40238</v>
      </c>
      <c r="J89" s="160" t="s">
        <v>152</v>
      </c>
      <c r="K89" s="161"/>
    </row>
    <row r="90" spans="2:11" x14ac:dyDescent="0.35">
      <c r="B90" s="167"/>
      <c r="C90" s="168"/>
      <c r="D90" s="168"/>
      <c r="E90" s="168"/>
      <c r="F90" s="168"/>
      <c r="G90" s="168"/>
      <c r="H90" s="169"/>
      <c r="I90" s="262"/>
      <c r="J90" s="158" t="s">
        <v>150</v>
      </c>
      <c r="K90" s="159"/>
    </row>
    <row r="91" spans="2:11" x14ac:dyDescent="0.35">
      <c r="B91" s="170"/>
      <c r="C91" s="171"/>
      <c r="D91" s="171"/>
      <c r="E91" s="171"/>
      <c r="F91" s="171"/>
      <c r="G91" s="171"/>
      <c r="H91" s="172"/>
      <c r="I91" s="263"/>
      <c r="J91" s="162" t="s">
        <v>151</v>
      </c>
      <c r="K91" s="163"/>
    </row>
    <row r="92" spans="2:11" x14ac:dyDescent="0.35">
      <c r="B92" s="4" t="s">
        <v>34</v>
      </c>
      <c r="C92" s="18">
        <v>2008</v>
      </c>
    </row>
  </sheetData>
  <mergeCells count="298">
    <mergeCell ref="B17:E17"/>
    <mergeCell ref="B18:E18"/>
    <mergeCell ref="B8:E8"/>
    <mergeCell ref="B9:E9"/>
    <mergeCell ref="B10:E10"/>
    <mergeCell ref="B11:E11"/>
    <mergeCell ref="B12:E12"/>
    <mergeCell ref="J12:K12"/>
    <mergeCell ref="J37:K37"/>
    <mergeCell ref="B37:D37"/>
    <mergeCell ref="H23:I23"/>
    <mergeCell ref="B26:D26"/>
    <mergeCell ref="E26:F26"/>
    <mergeCell ref="B22:E24"/>
    <mergeCell ref="F22:I22"/>
    <mergeCell ref="F24:I24"/>
    <mergeCell ref="B25:K25"/>
    <mergeCell ref="J26:K26"/>
    <mergeCell ref="E27:F27"/>
    <mergeCell ref="E28:F28"/>
    <mergeCell ref="E29:F29"/>
    <mergeCell ref="E30:F30"/>
    <mergeCell ref="E31:F31"/>
    <mergeCell ref="B31:D31"/>
    <mergeCell ref="B32:D32"/>
    <mergeCell ref="B33:D33"/>
    <mergeCell ref="B34:D34"/>
    <mergeCell ref="E32:F32"/>
    <mergeCell ref="E33:F33"/>
    <mergeCell ref="E34:F34"/>
    <mergeCell ref="E35:F35"/>
    <mergeCell ref="B7:K7"/>
    <mergeCell ref="B5:I5"/>
    <mergeCell ref="J3:K4"/>
    <mergeCell ref="B3:I4"/>
    <mergeCell ref="J5:K5"/>
    <mergeCell ref="J33:K33"/>
    <mergeCell ref="J34:K34"/>
    <mergeCell ref="J35:K35"/>
    <mergeCell ref="J36:K36"/>
    <mergeCell ref="J27:K27"/>
    <mergeCell ref="J28:K28"/>
    <mergeCell ref="J29:K29"/>
    <mergeCell ref="J30:K30"/>
    <mergeCell ref="J31:K31"/>
    <mergeCell ref="J32:K32"/>
    <mergeCell ref="J19:K19"/>
    <mergeCell ref="J20:K20"/>
    <mergeCell ref="J21:K21"/>
    <mergeCell ref="J22:K22"/>
    <mergeCell ref="J23:K23"/>
    <mergeCell ref="J24:K24"/>
    <mergeCell ref="J13:K13"/>
    <mergeCell ref="J14:K14"/>
    <mergeCell ref="J15:K15"/>
    <mergeCell ref="J6:K6"/>
    <mergeCell ref="B6:I6"/>
    <mergeCell ref="B27:D27"/>
    <mergeCell ref="B28:D28"/>
    <mergeCell ref="B29:D29"/>
    <mergeCell ref="B30:D30"/>
    <mergeCell ref="J39:K39"/>
    <mergeCell ref="J40:K40"/>
    <mergeCell ref="J41:K41"/>
    <mergeCell ref="J38:K38"/>
    <mergeCell ref="J16:K16"/>
    <mergeCell ref="J17:K17"/>
    <mergeCell ref="J18:K18"/>
    <mergeCell ref="B19:E19"/>
    <mergeCell ref="B20:E20"/>
    <mergeCell ref="B21:E21"/>
    <mergeCell ref="J8:K8"/>
    <mergeCell ref="J9:K9"/>
    <mergeCell ref="J10:K10"/>
    <mergeCell ref="J11:K11"/>
    <mergeCell ref="B13:E13"/>
    <mergeCell ref="B14:E14"/>
    <mergeCell ref="B15:E15"/>
    <mergeCell ref="B16:E16"/>
    <mergeCell ref="B38:D38"/>
    <mergeCell ref="B39:D39"/>
    <mergeCell ref="B35:D35"/>
    <mergeCell ref="B36:D36"/>
    <mergeCell ref="B55:K55"/>
    <mergeCell ref="B56:E56"/>
    <mergeCell ref="J56:K56"/>
    <mergeCell ref="E38:F38"/>
    <mergeCell ref="E39:F39"/>
    <mergeCell ref="E40:F40"/>
    <mergeCell ref="E41:F41"/>
    <mergeCell ref="B51:I52"/>
    <mergeCell ref="J51:K52"/>
    <mergeCell ref="B40:D40"/>
    <mergeCell ref="B41:D41"/>
    <mergeCell ref="J42:K42"/>
    <mergeCell ref="B53:H53"/>
    <mergeCell ref="B54:H54"/>
    <mergeCell ref="I53:K53"/>
    <mergeCell ref="I54:K54"/>
    <mergeCell ref="G56:H56"/>
    <mergeCell ref="E37:F37"/>
    <mergeCell ref="B42:I42"/>
    <mergeCell ref="E36:F36"/>
    <mergeCell ref="B60:E60"/>
    <mergeCell ref="J60:K60"/>
    <mergeCell ref="J61:K61"/>
    <mergeCell ref="J62:K62"/>
    <mergeCell ref="G60:H60"/>
    <mergeCell ref="G61:H61"/>
    <mergeCell ref="G62:H62"/>
    <mergeCell ref="B57:E57"/>
    <mergeCell ref="J57:K57"/>
    <mergeCell ref="B58:E58"/>
    <mergeCell ref="J58:K58"/>
    <mergeCell ref="B59:E59"/>
    <mergeCell ref="J59:K59"/>
    <mergeCell ref="G57:H57"/>
    <mergeCell ref="G58:H58"/>
    <mergeCell ref="G59:H59"/>
    <mergeCell ref="B61:D61"/>
    <mergeCell ref="B62:D62"/>
    <mergeCell ref="B69:K69"/>
    <mergeCell ref="B66:E66"/>
    <mergeCell ref="J66:K66"/>
    <mergeCell ref="B67:E67"/>
    <mergeCell ref="J67:K67"/>
    <mergeCell ref="J68:K68"/>
    <mergeCell ref="G66:H66"/>
    <mergeCell ref="G67:H67"/>
    <mergeCell ref="B63:E63"/>
    <mergeCell ref="J63:K63"/>
    <mergeCell ref="B64:E64"/>
    <mergeCell ref="J64:K64"/>
    <mergeCell ref="B65:E65"/>
    <mergeCell ref="J65:K65"/>
    <mergeCell ref="G63:H63"/>
    <mergeCell ref="G64:H64"/>
    <mergeCell ref="G65:H65"/>
    <mergeCell ref="B68:I68"/>
    <mergeCell ref="J88:K88"/>
    <mergeCell ref="J86:K86"/>
    <mergeCell ref="J87:K87"/>
    <mergeCell ref="B86:I86"/>
    <mergeCell ref="J84:K84"/>
    <mergeCell ref="J85:K85"/>
    <mergeCell ref="B84:I84"/>
    <mergeCell ref="B85:I85"/>
    <mergeCell ref="J83:K83"/>
    <mergeCell ref="B88:H91"/>
    <mergeCell ref="I89:I91"/>
    <mergeCell ref="J91:K91"/>
    <mergeCell ref="B87:I87"/>
    <mergeCell ref="B83:I83"/>
    <mergeCell ref="J90:K90"/>
    <mergeCell ref="J89:K89"/>
    <mergeCell ref="B82:K82"/>
    <mergeCell ref="B80:D80"/>
    <mergeCell ref="J80:K80"/>
    <mergeCell ref="J81:K81"/>
    <mergeCell ref="G80:H80"/>
    <mergeCell ref="B81:I81"/>
    <mergeCell ref="B70:E70"/>
    <mergeCell ref="G70:H70"/>
    <mergeCell ref="J73:K73"/>
    <mergeCell ref="J78:K78"/>
    <mergeCell ref="B79:D79"/>
    <mergeCell ref="J79:K79"/>
    <mergeCell ref="G78:H78"/>
    <mergeCell ref="G79:H79"/>
    <mergeCell ref="J76:K76"/>
    <mergeCell ref="J77:K77"/>
    <mergeCell ref="B77:E77"/>
    <mergeCell ref="G77:H77"/>
    <mergeCell ref="J74:K74"/>
    <mergeCell ref="J75:K75"/>
    <mergeCell ref="J70:K70"/>
    <mergeCell ref="J71:K71"/>
    <mergeCell ref="J72:K72"/>
    <mergeCell ref="G71:H71"/>
    <mergeCell ref="G72:H72"/>
    <mergeCell ref="G73:H73"/>
    <mergeCell ref="G74:H74"/>
    <mergeCell ref="G75:H75"/>
    <mergeCell ref="G76:H76"/>
    <mergeCell ref="B71:E71"/>
    <mergeCell ref="B72:E72"/>
    <mergeCell ref="B73:E73"/>
    <mergeCell ref="B74:E74"/>
    <mergeCell ref="B75:E75"/>
    <mergeCell ref="B76:E76"/>
    <mergeCell ref="N7:W7"/>
    <mergeCell ref="N8:Q8"/>
    <mergeCell ref="V8:W8"/>
    <mergeCell ref="N9:Q9"/>
    <mergeCell ref="V9:W9"/>
    <mergeCell ref="N10:Q10"/>
    <mergeCell ref="V10:W10"/>
    <mergeCell ref="N3:U4"/>
    <mergeCell ref="V3:W4"/>
    <mergeCell ref="N5:U5"/>
    <mergeCell ref="V5:W5"/>
    <mergeCell ref="N6:U6"/>
    <mergeCell ref="V6:W6"/>
    <mergeCell ref="V17:W17"/>
    <mergeCell ref="V18:W18"/>
    <mergeCell ref="N14:Q14"/>
    <mergeCell ref="V14:W14"/>
    <mergeCell ref="N11:Q11"/>
    <mergeCell ref="V11:W11"/>
    <mergeCell ref="N12:Q12"/>
    <mergeCell ref="V12:W12"/>
    <mergeCell ref="N13:Q13"/>
    <mergeCell ref="V13:W13"/>
    <mergeCell ref="N15:Q18"/>
    <mergeCell ref="T17:U17"/>
    <mergeCell ref="Q21:R21"/>
    <mergeCell ref="V21:W21"/>
    <mergeCell ref="V22:W22"/>
    <mergeCell ref="Q19:R19"/>
    <mergeCell ref="V19:W19"/>
    <mergeCell ref="Q20:R20"/>
    <mergeCell ref="V20:W20"/>
    <mergeCell ref="Q23:R23"/>
    <mergeCell ref="O22:P22"/>
    <mergeCell ref="Q24:R24"/>
    <mergeCell ref="V29:W29"/>
    <mergeCell ref="V30:W30"/>
    <mergeCell ref="O24:P24"/>
    <mergeCell ref="N29:N35"/>
    <mergeCell ref="O35:U35"/>
    <mergeCell ref="V27:W27"/>
    <mergeCell ref="V28:W28"/>
    <mergeCell ref="V25:W25"/>
    <mergeCell ref="V26:W26"/>
    <mergeCell ref="O30:Q30"/>
    <mergeCell ref="O31:Q31"/>
    <mergeCell ref="O34:Q34"/>
    <mergeCell ref="P32:Q32"/>
    <mergeCell ref="P33:Q33"/>
    <mergeCell ref="V35:W35"/>
    <mergeCell ref="N19:N28"/>
    <mergeCell ref="O19:P19"/>
    <mergeCell ref="O20:P20"/>
    <mergeCell ref="O21:P21"/>
    <mergeCell ref="Q22:R22"/>
    <mergeCell ref="V23:W23"/>
    <mergeCell ref="V24:W24"/>
    <mergeCell ref="O23:P23"/>
    <mergeCell ref="Q26:R26"/>
    <mergeCell ref="V33:W33"/>
    <mergeCell ref="Q27:R27"/>
    <mergeCell ref="V34:W34"/>
    <mergeCell ref="O26:P26"/>
    <mergeCell ref="O27:P27"/>
    <mergeCell ref="O28:U28"/>
    <mergeCell ref="O29:Q29"/>
    <mergeCell ref="Q25:R25"/>
    <mergeCell ref="V31:W31"/>
    <mergeCell ref="O25:P25"/>
    <mergeCell ref="S29:T29"/>
    <mergeCell ref="S30:T30"/>
    <mergeCell ref="S31:T31"/>
    <mergeCell ref="V40:W40"/>
    <mergeCell ref="S37:T37"/>
    <mergeCell ref="S38:T38"/>
    <mergeCell ref="S39:T39"/>
    <mergeCell ref="S40:T40"/>
    <mergeCell ref="O36:Q36"/>
    <mergeCell ref="S36:T36"/>
    <mergeCell ref="V36:W36"/>
    <mergeCell ref="S32:T32"/>
    <mergeCell ref="S33:T33"/>
    <mergeCell ref="S34:T34"/>
    <mergeCell ref="V32:W32"/>
    <mergeCell ref="V43:W43"/>
    <mergeCell ref="V44:W44"/>
    <mergeCell ref="V45:W45"/>
    <mergeCell ref="V46:W46"/>
    <mergeCell ref="N43:R46"/>
    <mergeCell ref="S43:U43"/>
    <mergeCell ref="S44:U46"/>
    <mergeCell ref="V42:W42"/>
    <mergeCell ref="V15:W15"/>
    <mergeCell ref="V16:W16"/>
    <mergeCell ref="N42:U42"/>
    <mergeCell ref="N36:N41"/>
    <mergeCell ref="R15:U15"/>
    <mergeCell ref="R16:U16"/>
    <mergeCell ref="R18:U18"/>
    <mergeCell ref="O37:Q37"/>
    <mergeCell ref="O38:Q38"/>
    <mergeCell ref="O39:Q39"/>
    <mergeCell ref="O40:Q40"/>
    <mergeCell ref="O41:U41"/>
    <mergeCell ref="V41:W41"/>
    <mergeCell ref="V37:W37"/>
    <mergeCell ref="V38:W38"/>
    <mergeCell ref="V39:W39"/>
  </mergeCells>
  <pageMargins left="0.7" right="0.7" top="0.75" bottom="0.75" header="0.3" footer="0.3"/>
  <pageSetup scale="66" fitToWidth="3" fitToHeight="3" orientation="portrait" horizontalDpi="1200" verticalDpi="1200" r:id="rId1"/>
  <rowBreaks count="1" manualBreakCount="1">
    <brk id="48" max="23" man="1"/>
  </rowBreaks>
  <colBreaks count="1" manualBreakCount="1">
    <brk id="12" max="10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4"/>
  <sheetViews>
    <sheetView view="pageBreakPreview" zoomScale="90" zoomScaleNormal="100" zoomScaleSheetLayoutView="90" workbookViewId="0">
      <selection activeCell="N14" sqref="N14"/>
    </sheetView>
  </sheetViews>
  <sheetFormatPr defaultRowHeight="14.5" x14ac:dyDescent="0.35"/>
  <cols>
    <col min="2" max="2" width="11.1796875" customWidth="1"/>
    <col min="3" max="3" width="39.81640625" customWidth="1"/>
    <col min="5" max="5" width="5.54296875" customWidth="1"/>
    <col min="6" max="6" width="12.54296875" customWidth="1"/>
    <col min="7" max="7" width="11.81640625" customWidth="1"/>
    <col min="8" max="8" width="13.54296875" customWidth="1"/>
    <col min="9" max="9" width="12.54296875" customWidth="1"/>
    <col min="10" max="10" width="13.54296875" customWidth="1"/>
    <col min="11" max="13" width="15.453125" customWidth="1"/>
    <col min="14" max="14" width="20.81640625" customWidth="1"/>
  </cols>
  <sheetData>
    <row r="3" spans="2:14" ht="30" customHeight="1" x14ac:dyDescent="0.55000000000000004">
      <c r="B3" s="323" t="s">
        <v>248</v>
      </c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5"/>
    </row>
    <row r="4" spans="2:14" ht="27.75" customHeight="1" x14ac:dyDescent="0.35">
      <c r="B4" s="51" t="s">
        <v>171</v>
      </c>
      <c r="C4" s="326" t="s">
        <v>261</v>
      </c>
      <c r="D4" s="326"/>
      <c r="E4" s="327"/>
      <c r="F4" s="51" t="s">
        <v>212</v>
      </c>
      <c r="G4" s="326" t="s">
        <v>152</v>
      </c>
      <c r="H4" s="326"/>
      <c r="I4" s="326"/>
      <c r="J4" s="327"/>
      <c r="K4" s="269" t="s">
        <v>3</v>
      </c>
      <c r="L4" s="205"/>
      <c r="M4" s="205"/>
      <c r="N4" s="270"/>
    </row>
    <row r="5" spans="2:14" ht="27.75" customHeight="1" x14ac:dyDescent="0.35">
      <c r="B5" s="51" t="s">
        <v>344</v>
      </c>
      <c r="C5" s="326" t="s">
        <v>263</v>
      </c>
      <c r="D5" s="326"/>
      <c r="E5" s="327"/>
      <c r="F5" s="51" t="s">
        <v>150</v>
      </c>
      <c r="G5" s="326" t="s">
        <v>151</v>
      </c>
      <c r="H5" s="326"/>
      <c r="I5" s="326"/>
      <c r="J5" s="327"/>
      <c r="K5" s="13" t="s">
        <v>249</v>
      </c>
      <c r="L5" s="107"/>
      <c r="M5" s="107"/>
      <c r="N5" s="69">
        <v>39477</v>
      </c>
    </row>
    <row r="6" spans="2:14" ht="14.25" customHeight="1" x14ac:dyDescent="0.35">
      <c r="B6" s="127" t="s">
        <v>19</v>
      </c>
      <c r="C6" s="127"/>
      <c r="D6" s="127"/>
      <c r="E6" s="127"/>
      <c r="F6" s="328" t="s">
        <v>250</v>
      </c>
      <c r="G6" s="328" t="s">
        <v>251</v>
      </c>
      <c r="H6" s="328" t="s">
        <v>252</v>
      </c>
      <c r="I6" s="67" t="s">
        <v>253</v>
      </c>
      <c r="J6" s="328" t="s">
        <v>254</v>
      </c>
      <c r="K6" s="67" t="s">
        <v>255</v>
      </c>
      <c r="L6" s="304" t="s">
        <v>254</v>
      </c>
      <c r="M6" s="89" t="s">
        <v>350</v>
      </c>
      <c r="N6" s="328" t="s">
        <v>256</v>
      </c>
    </row>
    <row r="7" spans="2:14" ht="29" x14ac:dyDescent="0.35">
      <c r="B7" s="10" t="s">
        <v>257</v>
      </c>
      <c r="C7" s="10" t="s">
        <v>258</v>
      </c>
      <c r="D7" s="10" t="s">
        <v>259</v>
      </c>
      <c r="E7" s="70" t="s">
        <v>260</v>
      </c>
      <c r="F7" s="328"/>
      <c r="G7" s="328"/>
      <c r="H7" s="328"/>
      <c r="I7" s="72">
        <v>0.19500000000000001</v>
      </c>
      <c r="J7" s="328"/>
      <c r="K7" s="72">
        <v>7.0499999999999993E-2</v>
      </c>
      <c r="L7" s="329"/>
      <c r="M7" s="72">
        <v>0.01</v>
      </c>
      <c r="N7" s="328"/>
    </row>
    <row r="8" spans="2:14" ht="24.75" customHeight="1" x14ac:dyDescent="0.35">
      <c r="B8" s="20">
        <v>1</v>
      </c>
      <c r="C8" s="20" t="s">
        <v>261</v>
      </c>
      <c r="D8" s="20" t="s">
        <v>12</v>
      </c>
      <c r="E8" s="20" t="s">
        <v>13</v>
      </c>
      <c r="F8" s="71">
        <v>335781</v>
      </c>
      <c r="G8" s="71">
        <v>619361</v>
      </c>
      <c r="H8" s="71">
        <f>F8+G8</f>
        <v>955142</v>
      </c>
      <c r="I8" s="71">
        <f>$I$7*H8</f>
        <v>186252.69</v>
      </c>
      <c r="J8" s="71">
        <f>H8+I8</f>
        <v>1141394.69</v>
      </c>
      <c r="K8" s="71">
        <f>J8*$K$7</f>
        <v>80468.32564499999</v>
      </c>
      <c r="L8" s="71">
        <f>J8+K8</f>
        <v>1221863.0156449999</v>
      </c>
      <c r="M8" s="71">
        <f>(L8)*$M$7</f>
        <v>12218.630156449999</v>
      </c>
      <c r="N8" s="71">
        <f>L8+M8</f>
        <v>1234081.6458014499</v>
      </c>
    </row>
    <row r="9" spans="2:14" ht="24.75" customHeight="1" x14ac:dyDescent="0.35">
      <c r="B9" s="20"/>
      <c r="C9" s="20"/>
      <c r="D9" s="20"/>
      <c r="E9" s="20"/>
      <c r="F9" s="71"/>
      <c r="G9" s="71"/>
      <c r="H9" s="71">
        <f t="shared" ref="H9:H22" si="0">F9+G9</f>
        <v>0</v>
      </c>
      <c r="I9" s="71">
        <f t="shared" ref="I9:I22" si="1">$I$7*H9</f>
        <v>0</v>
      </c>
      <c r="J9" s="71">
        <f t="shared" ref="J9:J22" si="2">H9+I9</f>
        <v>0</v>
      </c>
      <c r="K9" s="71">
        <f t="shared" ref="K9:K22" si="3">J9*$K$7</f>
        <v>0</v>
      </c>
      <c r="L9" s="71">
        <f t="shared" ref="L9:L22" si="4">J9+K9</f>
        <v>0</v>
      </c>
      <c r="M9" s="71">
        <f t="shared" ref="M9:M22" si="5">(L9)*$M$7</f>
        <v>0</v>
      </c>
      <c r="N9" s="71">
        <f t="shared" ref="N9:N22" si="6">L9+M9</f>
        <v>0</v>
      </c>
    </row>
    <row r="10" spans="2:14" ht="24.75" customHeight="1" x14ac:dyDescent="0.35">
      <c r="B10" s="20">
        <v>2</v>
      </c>
      <c r="C10" s="20" t="s">
        <v>262</v>
      </c>
      <c r="D10" s="20" t="s">
        <v>12</v>
      </c>
      <c r="E10" s="20" t="s">
        <v>13</v>
      </c>
      <c r="F10" s="71"/>
      <c r="G10" s="71">
        <v>294636</v>
      </c>
      <c r="H10" s="71">
        <f t="shared" si="0"/>
        <v>294636</v>
      </c>
      <c r="I10" s="71">
        <f t="shared" si="1"/>
        <v>57454.020000000004</v>
      </c>
      <c r="J10" s="71">
        <f t="shared" si="2"/>
        <v>352090.02</v>
      </c>
      <c r="K10" s="71">
        <f t="shared" si="3"/>
        <v>24822.346409999998</v>
      </c>
      <c r="L10" s="71">
        <f t="shared" si="4"/>
        <v>376912.36641000002</v>
      </c>
      <c r="M10" s="71">
        <f t="shared" si="5"/>
        <v>3769.1236641</v>
      </c>
      <c r="N10" s="71">
        <f t="shared" si="6"/>
        <v>380681.49007410003</v>
      </c>
    </row>
    <row r="11" spans="2:14" ht="24.75" customHeight="1" x14ac:dyDescent="0.35">
      <c r="B11" s="20"/>
      <c r="C11" s="20"/>
      <c r="D11" s="20"/>
      <c r="E11" s="20"/>
      <c r="F11" s="71"/>
      <c r="G11" s="71"/>
      <c r="H11" s="71">
        <f t="shared" si="0"/>
        <v>0</v>
      </c>
      <c r="I11" s="71">
        <f t="shared" si="1"/>
        <v>0</v>
      </c>
      <c r="J11" s="71">
        <f t="shared" si="2"/>
        <v>0</v>
      </c>
      <c r="K11" s="71">
        <f t="shared" si="3"/>
        <v>0</v>
      </c>
      <c r="L11" s="71">
        <f t="shared" si="4"/>
        <v>0</v>
      </c>
      <c r="M11" s="71">
        <f t="shared" si="5"/>
        <v>0</v>
      </c>
      <c r="N11" s="71">
        <f t="shared" si="6"/>
        <v>0</v>
      </c>
    </row>
    <row r="12" spans="2:14" ht="24.75" customHeight="1" x14ac:dyDescent="0.35">
      <c r="B12" s="20"/>
      <c r="C12" s="20"/>
      <c r="D12" s="20"/>
      <c r="E12" s="20"/>
      <c r="F12" s="71"/>
      <c r="G12" s="71"/>
      <c r="H12" s="71">
        <f t="shared" si="0"/>
        <v>0</v>
      </c>
      <c r="I12" s="71">
        <f t="shared" si="1"/>
        <v>0</v>
      </c>
      <c r="J12" s="71">
        <f t="shared" si="2"/>
        <v>0</v>
      </c>
      <c r="K12" s="71">
        <f t="shared" si="3"/>
        <v>0</v>
      </c>
      <c r="L12" s="71">
        <f t="shared" si="4"/>
        <v>0</v>
      </c>
      <c r="M12" s="71">
        <f t="shared" si="5"/>
        <v>0</v>
      </c>
      <c r="N12" s="71">
        <f t="shared" si="6"/>
        <v>0</v>
      </c>
    </row>
    <row r="13" spans="2:14" ht="24.75" customHeight="1" x14ac:dyDescent="0.35">
      <c r="B13" s="20"/>
      <c r="C13" s="20"/>
      <c r="D13" s="20"/>
      <c r="E13" s="20"/>
      <c r="F13" s="71"/>
      <c r="G13" s="71"/>
      <c r="H13" s="71">
        <f t="shared" si="0"/>
        <v>0</v>
      </c>
      <c r="I13" s="71">
        <f t="shared" si="1"/>
        <v>0</v>
      </c>
      <c r="J13" s="71">
        <f t="shared" si="2"/>
        <v>0</v>
      </c>
      <c r="K13" s="71">
        <f t="shared" si="3"/>
        <v>0</v>
      </c>
      <c r="L13" s="71">
        <f t="shared" si="4"/>
        <v>0</v>
      </c>
      <c r="M13" s="71">
        <f t="shared" si="5"/>
        <v>0</v>
      </c>
      <c r="N13" s="71">
        <f t="shared" si="6"/>
        <v>0</v>
      </c>
    </row>
    <row r="14" spans="2:14" ht="24.75" customHeight="1" x14ac:dyDescent="0.35">
      <c r="B14" s="20"/>
      <c r="C14" s="20"/>
      <c r="D14" s="20"/>
      <c r="E14" s="20"/>
      <c r="F14" s="71"/>
      <c r="G14" s="71"/>
      <c r="H14" s="71">
        <f t="shared" si="0"/>
        <v>0</v>
      </c>
      <c r="I14" s="71">
        <f t="shared" si="1"/>
        <v>0</v>
      </c>
      <c r="J14" s="71">
        <f t="shared" si="2"/>
        <v>0</v>
      </c>
      <c r="K14" s="71">
        <f t="shared" si="3"/>
        <v>0</v>
      </c>
      <c r="L14" s="71">
        <f t="shared" si="4"/>
        <v>0</v>
      </c>
      <c r="M14" s="71">
        <f t="shared" si="5"/>
        <v>0</v>
      </c>
      <c r="N14" s="71">
        <f t="shared" si="6"/>
        <v>0</v>
      </c>
    </row>
    <row r="15" spans="2:14" ht="24.75" customHeight="1" x14ac:dyDescent="0.35">
      <c r="B15" s="20"/>
      <c r="C15" s="20"/>
      <c r="D15" s="20"/>
      <c r="E15" s="20"/>
      <c r="F15" s="71"/>
      <c r="G15" s="71"/>
      <c r="H15" s="71">
        <f t="shared" si="0"/>
        <v>0</v>
      </c>
      <c r="I15" s="71">
        <f t="shared" si="1"/>
        <v>0</v>
      </c>
      <c r="J15" s="71">
        <f t="shared" si="2"/>
        <v>0</v>
      </c>
      <c r="K15" s="71">
        <f t="shared" si="3"/>
        <v>0</v>
      </c>
      <c r="L15" s="71">
        <f t="shared" si="4"/>
        <v>0</v>
      </c>
      <c r="M15" s="71">
        <f t="shared" si="5"/>
        <v>0</v>
      </c>
      <c r="N15" s="71">
        <f t="shared" si="6"/>
        <v>0</v>
      </c>
    </row>
    <row r="16" spans="2:14" ht="24.75" customHeight="1" x14ac:dyDescent="0.35">
      <c r="B16" s="20"/>
      <c r="C16" s="20"/>
      <c r="D16" s="20"/>
      <c r="E16" s="20"/>
      <c r="F16" s="71"/>
      <c r="G16" s="71"/>
      <c r="H16" s="71">
        <f t="shared" si="0"/>
        <v>0</v>
      </c>
      <c r="I16" s="71">
        <f t="shared" si="1"/>
        <v>0</v>
      </c>
      <c r="J16" s="71">
        <f t="shared" si="2"/>
        <v>0</v>
      </c>
      <c r="K16" s="71">
        <f t="shared" si="3"/>
        <v>0</v>
      </c>
      <c r="L16" s="71">
        <f t="shared" si="4"/>
        <v>0</v>
      </c>
      <c r="M16" s="71">
        <f t="shared" si="5"/>
        <v>0</v>
      </c>
      <c r="N16" s="71">
        <f t="shared" si="6"/>
        <v>0</v>
      </c>
    </row>
    <row r="17" spans="2:14" ht="24.75" customHeight="1" x14ac:dyDescent="0.35">
      <c r="B17" s="20"/>
      <c r="C17" s="20"/>
      <c r="D17" s="20"/>
      <c r="E17" s="20"/>
      <c r="F17" s="71"/>
      <c r="G17" s="71"/>
      <c r="H17" s="71">
        <f t="shared" si="0"/>
        <v>0</v>
      </c>
      <c r="I17" s="71">
        <f t="shared" si="1"/>
        <v>0</v>
      </c>
      <c r="J17" s="71">
        <f t="shared" si="2"/>
        <v>0</v>
      </c>
      <c r="K17" s="71">
        <f t="shared" si="3"/>
        <v>0</v>
      </c>
      <c r="L17" s="71">
        <f t="shared" si="4"/>
        <v>0</v>
      </c>
      <c r="M17" s="71">
        <f t="shared" si="5"/>
        <v>0</v>
      </c>
      <c r="N17" s="71">
        <f t="shared" si="6"/>
        <v>0</v>
      </c>
    </row>
    <row r="18" spans="2:14" ht="24.75" customHeight="1" x14ac:dyDescent="0.35">
      <c r="B18" s="20"/>
      <c r="C18" s="20"/>
      <c r="D18" s="20"/>
      <c r="E18" s="20"/>
      <c r="F18" s="71"/>
      <c r="G18" s="71"/>
      <c r="H18" s="71">
        <f t="shared" si="0"/>
        <v>0</v>
      </c>
      <c r="I18" s="71">
        <f t="shared" si="1"/>
        <v>0</v>
      </c>
      <c r="J18" s="71">
        <f t="shared" si="2"/>
        <v>0</v>
      </c>
      <c r="K18" s="71">
        <f t="shared" si="3"/>
        <v>0</v>
      </c>
      <c r="L18" s="71">
        <f t="shared" si="4"/>
        <v>0</v>
      </c>
      <c r="M18" s="71">
        <f t="shared" si="5"/>
        <v>0</v>
      </c>
      <c r="N18" s="71">
        <f t="shared" si="6"/>
        <v>0</v>
      </c>
    </row>
    <row r="19" spans="2:14" ht="24.75" customHeight="1" x14ac:dyDescent="0.35">
      <c r="B19" s="20"/>
      <c r="C19" s="20"/>
      <c r="D19" s="20"/>
      <c r="E19" s="20"/>
      <c r="F19" s="71"/>
      <c r="G19" s="71"/>
      <c r="H19" s="71">
        <f t="shared" si="0"/>
        <v>0</v>
      </c>
      <c r="I19" s="71">
        <f t="shared" si="1"/>
        <v>0</v>
      </c>
      <c r="J19" s="71">
        <f t="shared" si="2"/>
        <v>0</v>
      </c>
      <c r="K19" s="71">
        <f t="shared" si="3"/>
        <v>0</v>
      </c>
      <c r="L19" s="71">
        <f t="shared" si="4"/>
        <v>0</v>
      </c>
      <c r="M19" s="71">
        <f t="shared" si="5"/>
        <v>0</v>
      </c>
      <c r="N19" s="71">
        <f t="shared" si="6"/>
        <v>0</v>
      </c>
    </row>
    <row r="20" spans="2:14" ht="24.75" customHeight="1" x14ac:dyDescent="0.35">
      <c r="B20" s="20"/>
      <c r="C20" s="20"/>
      <c r="D20" s="20"/>
      <c r="E20" s="20"/>
      <c r="F20" s="71"/>
      <c r="G20" s="71"/>
      <c r="H20" s="71">
        <f t="shared" si="0"/>
        <v>0</v>
      </c>
      <c r="I20" s="71">
        <f t="shared" si="1"/>
        <v>0</v>
      </c>
      <c r="J20" s="71">
        <f t="shared" si="2"/>
        <v>0</v>
      </c>
      <c r="K20" s="71">
        <f t="shared" si="3"/>
        <v>0</v>
      </c>
      <c r="L20" s="71">
        <f t="shared" si="4"/>
        <v>0</v>
      </c>
      <c r="M20" s="71">
        <f t="shared" si="5"/>
        <v>0</v>
      </c>
      <c r="N20" s="71">
        <f t="shared" si="6"/>
        <v>0</v>
      </c>
    </row>
    <row r="21" spans="2:14" ht="24.75" customHeight="1" x14ac:dyDescent="0.35">
      <c r="B21" s="20"/>
      <c r="C21" s="20"/>
      <c r="D21" s="20"/>
      <c r="E21" s="20"/>
      <c r="F21" s="71"/>
      <c r="G21" s="71"/>
      <c r="H21" s="71">
        <f t="shared" si="0"/>
        <v>0</v>
      </c>
      <c r="I21" s="71">
        <f t="shared" si="1"/>
        <v>0</v>
      </c>
      <c r="J21" s="71">
        <f t="shared" si="2"/>
        <v>0</v>
      </c>
      <c r="K21" s="71">
        <f t="shared" si="3"/>
        <v>0</v>
      </c>
      <c r="L21" s="71">
        <f t="shared" si="4"/>
        <v>0</v>
      </c>
      <c r="M21" s="71">
        <f t="shared" si="5"/>
        <v>0</v>
      </c>
      <c r="N21" s="71">
        <f t="shared" si="6"/>
        <v>0</v>
      </c>
    </row>
    <row r="22" spans="2:14" ht="24.75" customHeight="1" x14ac:dyDescent="0.35">
      <c r="B22" s="20"/>
      <c r="C22" s="20"/>
      <c r="D22" s="20"/>
      <c r="E22" s="20"/>
      <c r="F22" s="71"/>
      <c r="G22" s="71"/>
      <c r="H22" s="71">
        <f t="shared" si="0"/>
        <v>0</v>
      </c>
      <c r="I22" s="71">
        <f t="shared" si="1"/>
        <v>0</v>
      </c>
      <c r="J22" s="71">
        <f t="shared" si="2"/>
        <v>0</v>
      </c>
      <c r="K22" s="71">
        <f t="shared" si="3"/>
        <v>0</v>
      </c>
      <c r="L22" s="71">
        <f t="shared" si="4"/>
        <v>0</v>
      </c>
      <c r="M22" s="71">
        <f t="shared" si="5"/>
        <v>0</v>
      </c>
      <c r="N22" s="71">
        <f t="shared" si="6"/>
        <v>0</v>
      </c>
    </row>
    <row r="23" spans="2:14" ht="24.75" customHeight="1" x14ac:dyDescent="0.35">
      <c r="B23" s="322" t="s">
        <v>48</v>
      </c>
      <c r="C23" s="322"/>
      <c r="D23" s="322"/>
      <c r="E23" s="322"/>
      <c r="F23" s="71">
        <f>SUM(F8:F22)</f>
        <v>335781</v>
      </c>
      <c r="G23" s="71">
        <f t="shared" ref="G23:L23" si="7">SUM(G8:G22)</f>
        <v>913997</v>
      </c>
      <c r="H23" s="71">
        <f t="shared" si="7"/>
        <v>1249778</v>
      </c>
      <c r="I23" s="71">
        <f t="shared" si="7"/>
        <v>243706.71000000002</v>
      </c>
      <c r="J23" s="71">
        <f t="shared" si="7"/>
        <v>1493484.71</v>
      </c>
      <c r="K23" s="71">
        <f t="shared" si="7"/>
        <v>105290.67205499999</v>
      </c>
      <c r="L23" s="71">
        <f t="shared" si="7"/>
        <v>1598775.3820549999</v>
      </c>
      <c r="M23" s="71">
        <f>SUM(M8:M22)</f>
        <v>15987.753820549999</v>
      </c>
      <c r="N23" s="71">
        <f>SUM(N8:N22)</f>
        <v>1614763.1358755499</v>
      </c>
    </row>
    <row r="24" spans="2:14" x14ac:dyDescent="0.35">
      <c r="B24" s="4" t="s">
        <v>34</v>
      </c>
      <c r="C24" s="18">
        <v>2008</v>
      </c>
    </row>
  </sheetData>
  <mergeCells count="14">
    <mergeCell ref="B23:E23"/>
    <mergeCell ref="B3:N3"/>
    <mergeCell ref="K4:N4"/>
    <mergeCell ref="G4:J4"/>
    <mergeCell ref="G5:J5"/>
    <mergeCell ref="C4:E4"/>
    <mergeCell ref="C5:E5"/>
    <mergeCell ref="F6:F7"/>
    <mergeCell ref="G6:G7"/>
    <mergeCell ref="H6:H7"/>
    <mergeCell ref="N6:N7"/>
    <mergeCell ref="J6:J7"/>
    <mergeCell ref="B6:E6"/>
    <mergeCell ref="L6:L7"/>
  </mergeCells>
  <pageMargins left="0.7" right="0.7" top="0.75" bottom="0.75" header="0.3" footer="0.3"/>
  <pageSetup scale="42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3:Q26"/>
  <sheetViews>
    <sheetView view="pageBreakPreview" zoomScaleNormal="100" zoomScaleSheetLayoutView="100" workbookViewId="0">
      <selection activeCell="E15" sqref="E15"/>
    </sheetView>
  </sheetViews>
  <sheetFormatPr defaultRowHeight="14.5" x14ac:dyDescent="0.35"/>
  <cols>
    <col min="2" max="2" width="4.1796875" customWidth="1"/>
    <col min="3" max="3" width="34.54296875" customWidth="1"/>
    <col min="4" max="4" width="8.1796875" customWidth="1"/>
    <col min="5" max="5" width="11.26953125" customWidth="1"/>
    <col min="8" max="8" width="8" customWidth="1"/>
    <col min="9" max="9" width="10.54296875" bestFit="1" customWidth="1"/>
    <col min="10" max="10" width="10.26953125" bestFit="1" customWidth="1"/>
    <col min="11" max="11" width="12.54296875" customWidth="1"/>
    <col min="12" max="12" width="8.26953125" customWidth="1"/>
    <col min="13" max="13" width="10.54296875" bestFit="1" customWidth="1"/>
    <col min="14" max="14" width="6.453125" customWidth="1"/>
    <col min="15" max="15" width="8.81640625" customWidth="1"/>
  </cols>
  <sheetData>
    <row r="3" spans="2:17" ht="23.25" customHeight="1" x14ac:dyDescent="0.35">
      <c r="B3" s="110" t="s">
        <v>265</v>
      </c>
      <c r="C3" s="110"/>
      <c r="D3" s="110"/>
      <c r="E3" s="153" t="s">
        <v>266</v>
      </c>
      <c r="F3" s="153"/>
      <c r="G3" s="153"/>
      <c r="H3" s="153"/>
      <c r="I3" s="153"/>
      <c r="J3" s="153"/>
      <c r="K3" s="153" t="s">
        <v>268</v>
      </c>
      <c r="L3" s="153"/>
      <c r="M3" s="153"/>
      <c r="N3" s="153"/>
      <c r="O3" s="153" t="s">
        <v>249</v>
      </c>
      <c r="P3" s="153"/>
      <c r="Q3" s="153"/>
    </row>
    <row r="4" spans="2:17" ht="15" customHeight="1" x14ac:dyDescent="0.35">
      <c r="B4" s="110"/>
      <c r="C4" s="110"/>
      <c r="D4" s="110"/>
      <c r="E4" s="154" t="s">
        <v>267</v>
      </c>
      <c r="F4" s="154"/>
      <c r="G4" s="154"/>
      <c r="H4" s="154"/>
      <c r="I4" s="154"/>
      <c r="J4" s="154"/>
      <c r="K4" s="338">
        <v>35643</v>
      </c>
      <c r="L4" s="338"/>
      <c r="M4" s="338"/>
      <c r="N4" s="338"/>
      <c r="O4" s="336">
        <v>35560</v>
      </c>
      <c r="P4" s="336"/>
      <c r="Q4" s="336"/>
    </row>
    <row r="5" spans="2:17" ht="12.75" customHeight="1" x14ac:dyDescent="0.35">
      <c r="B5" s="137" t="s">
        <v>171</v>
      </c>
      <c r="C5" s="137"/>
      <c r="D5" s="137"/>
      <c r="E5" s="337" t="s">
        <v>272</v>
      </c>
      <c r="F5" s="337"/>
      <c r="G5" s="337"/>
      <c r="H5" s="337"/>
      <c r="I5" s="337"/>
      <c r="J5" s="337"/>
      <c r="K5" s="306" t="s">
        <v>271</v>
      </c>
      <c r="L5" s="306"/>
      <c r="M5" s="306"/>
      <c r="N5" s="306"/>
      <c r="O5" s="127" t="s">
        <v>269</v>
      </c>
      <c r="P5" s="127"/>
      <c r="Q5" s="127"/>
    </row>
    <row r="6" spans="2:17" ht="17.25" customHeight="1" x14ac:dyDescent="0.35">
      <c r="B6" s="339" t="s">
        <v>261</v>
      </c>
      <c r="C6" s="339"/>
      <c r="D6" s="339"/>
      <c r="E6" s="337"/>
      <c r="F6" s="337"/>
      <c r="G6" s="337"/>
      <c r="H6" s="337"/>
      <c r="I6" s="337"/>
      <c r="J6" s="337"/>
      <c r="K6" s="154">
        <v>1</v>
      </c>
      <c r="L6" s="154"/>
      <c r="M6" s="154"/>
      <c r="N6" s="154"/>
      <c r="O6" s="127"/>
      <c r="P6" s="127"/>
      <c r="Q6" s="127"/>
    </row>
    <row r="7" spans="2:17" ht="15" customHeight="1" x14ac:dyDescent="0.35">
      <c r="B7" s="137" t="s">
        <v>344</v>
      </c>
      <c r="C7" s="137"/>
      <c r="D7" s="137"/>
      <c r="E7" s="337"/>
      <c r="F7" s="337"/>
      <c r="G7" s="337"/>
      <c r="H7" s="337"/>
      <c r="I7" s="337"/>
      <c r="J7" s="337"/>
      <c r="K7" s="153" t="s">
        <v>212</v>
      </c>
      <c r="L7" s="153"/>
      <c r="M7" s="153"/>
      <c r="N7" s="153"/>
      <c r="O7" s="153" t="s">
        <v>150</v>
      </c>
      <c r="P7" s="153"/>
      <c r="Q7" s="153"/>
    </row>
    <row r="8" spans="2:17" ht="12.75" customHeight="1" x14ac:dyDescent="0.35">
      <c r="B8" s="154" t="s">
        <v>263</v>
      </c>
      <c r="C8" s="154"/>
      <c r="D8" s="154"/>
      <c r="E8" s="337"/>
      <c r="F8" s="337"/>
      <c r="G8" s="337"/>
      <c r="H8" s="337"/>
      <c r="I8" s="337"/>
      <c r="J8" s="337"/>
      <c r="K8" s="154" t="s">
        <v>152</v>
      </c>
      <c r="L8" s="154"/>
      <c r="M8" s="154"/>
      <c r="N8" s="154"/>
      <c r="O8" s="154" t="s">
        <v>270</v>
      </c>
      <c r="P8" s="154"/>
      <c r="Q8" s="154"/>
    </row>
    <row r="9" spans="2:17" x14ac:dyDescent="0.35">
      <c r="B9" s="330" t="s">
        <v>273</v>
      </c>
      <c r="C9" s="331"/>
      <c r="D9" s="127" t="s">
        <v>37</v>
      </c>
      <c r="E9" s="127"/>
      <c r="F9" s="127" t="s">
        <v>22</v>
      </c>
      <c r="G9" s="127"/>
      <c r="H9" s="127"/>
      <c r="I9" s="127"/>
      <c r="J9" s="127" t="s">
        <v>20</v>
      </c>
      <c r="K9" s="127"/>
      <c r="L9" s="127" t="s">
        <v>280</v>
      </c>
      <c r="M9" s="127"/>
      <c r="N9" s="127" t="s">
        <v>48</v>
      </c>
      <c r="O9" s="127"/>
      <c r="P9" s="127" t="s">
        <v>281</v>
      </c>
      <c r="Q9" s="127"/>
    </row>
    <row r="10" spans="2:17" ht="29" x14ac:dyDescent="0.35">
      <c r="B10" s="332"/>
      <c r="C10" s="333"/>
      <c r="D10" s="70" t="s">
        <v>274</v>
      </c>
      <c r="E10" s="70" t="s">
        <v>275</v>
      </c>
      <c r="F10" s="78" t="s">
        <v>276</v>
      </c>
      <c r="G10" s="70" t="s">
        <v>277</v>
      </c>
      <c r="H10" s="70" t="s">
        <v>278</v>
      </c>
      <c r="I10" s="70" t="s">
        <v>279</v>
      </c>
      <c r="J10" s="70" t="s">
        <v>278</v>
      </c>
      <c r="K10" s="70" t="s">
        <v>279</v>
      </c>
      <c r="L10" s="70" t="s">
        <v>278</v>
      </c>
      <c r="M10" s="70" t="s">
        <v>279</v>
      </c>
      <c r="N10" s="127"/>
      <c r="O10" s="127"/>
      <c r="P10" s="70" t="s">
        <v>282</v>
      </c>
      <c r="Q10" s="70" t="s">
        <v>283</v>
      </c>
    </row>
    <row r="11" spans="2:17" ht="32.25" customHeight="1" x14ac:dyDescent="0.35">
      <c r="B11" s="25"/>
      <c r="C11" s="77" t="s">
        <v>289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334"/>
      <c r="O11" s="334"/>
      <c r="P11" s="20"/>
      <c r="Q11" s="20"/>
    </row>
    <row r="12" spans="2:17" ht="20.25" customHeight="1" x14ac:dyDescent="0.35">
      <c r="B12" s="25"/>
      <c r="C12" s="45" t="s">
        <v>284</v>
      </c>
      <c r="D12" s="84">
        <v>52</v>
      </c>
      <c r="E12" s="84" t="s">
        <v>138</v>
      </c>
      <c r="F12" s="84">
        <v>0.75</v>
      </c>
      <c r="G12" s="106">
        <f>D12*F12</f>
        <v>39</v>
      </c>
      <c r="H12" s="28">
        <v>23.34</v>
      </c>
      <c r="I12" s="28">
        <f>H12*D12</f>
        <v>1213.68</v>
      </c>
      <c r="J12" s="28">
        <v>0.43</v>
      </c>
      <c r="K12" s="28">
        <f>J12*D12</f>
        <v>22.36</v>
      </c>
      <c r="L12" s="28">
        <v>6.67</v>
      </c>
      <c r="M12" s="28">
        <f>L12*D12</f>
        <v>346.84</v>
      </c>
      <c r="N12" s="335">
        <f>M12+K12+I12</f>
        <v>1582.88</v>
      </c>
      <c r="O12" s="335"/>
      <c r="P12" s="20"/>
      <c r="Q12" s="20">
        <f>P12*D12</f>
        <v>0</v>
      </c>
    </row>
    <row r="13" spans="2:17" ht="20.25" customHeight="1" x14ac:dyDescent="0.35">
      <c r="B13" s="25"/>
      <c r="C13" s="45" t="s">
        <v>285</v>
      </c>
      <c r="D13" s="84">
        <v>6390</v>
      </c>
      <c r="E13" s="84" t="s">
        <v>288</v>
      </c>
      <c r="F13" s="84">
        <v>1.4E-2</v>
      </c>
      <c r="G13" s="106">
        <f t="shared" ref="G13:G15" si="0">D13*F13</f>
        <v>89.460000000000008</v>
      </c>
      <c r="H13" s="28">
        <v>0.52</v>
      </c>
      <c r="I13" s="28">
        <f t="shared" ref="I13:I15" si="1">H13*D13</f>
        <v>3322.8</v>
      </c>
      <c r="J13" s="28">
        <v>0.52</v>
      </c>
      <c r="K13" s="28">
        <f t="shared" ref="K13:K15" si="2">J13*D13</f>
        <v>3322.8</v>
      </c>
      <c r="L13" s="28">
        <v>0.46</v>
      </c>
      <c r="M13" s="28">
        <f t="shared" ref="M13:M15" si="3">L13*D13</f>
        <v>2939.4</v>
      </c>
      <c r="N13" s="335">
        <f t="shared" ref="N13:N15" si="4">M13+K13+I13</f>
        <v>9585</v>
      </c>
      <c r="O13" s="335"/>
      <c r="P13" s="20"/>
      <c r="Q13" s="20">
        <f>P13*D13</f>
        <v>0</v>
      </c>
    </row>
    <row r="14" spans="2:17" ht="20.25" customHeight="1" x14ac:dyDescent="0.35">
      <c r="B14" s="25"/>
      <c r="C14" s="45" t="s">
        <v>286</v>
      </c>
      <c r="D14" s="84">
        <v>80</v>
      </c>
      <c r="E14" s="84" t="s">
        <v>129</v>
      </c>
      <c r="F14" s="84">
        <v>0.52</v>
      </c>
      <c r="G14" s="106">
        <f t="shared" si="0"/>
        <v>41.6</v>
      </c>
      <c r="H14" s="28">
        <v>15.5</v>
      </c>
      <c r="I14" s="28">
        <f t="shared" si="1"/>
        <v>1240</v>
      </c>
      <c r="J14" s="28">
        <v>0.54</v>
      </c>
      <c r="K14" s="28">
        <f t="shared" si="2"/>
        <v>43.2</v>
      </c>
      <c r="L14" s="28">
        <v>65.8</v>
      </c>
      <c r="M14" s="28">
        <f t="shared" si="3"/>
        <v>5264</v>
      </c>
      <c r="N14" s="335">
        <f t="shared" si="4"/>
        <v>6547.2</v>
      </c>
      <c r="O14" s="335"/>
      <c r="P14" s="20"/>
      <c r="Q14" s="20">
        <f>P14*D14</f>
        <v>0</v>
      </c>
    </row>
    <row r="15" spans="2:17" ht="20.25" customHeight="1" x14ac:dyDescent="0.35">
      <c r="B15" s="25"/>
      <c r="C15" s="45" t="s">
        <v>287</v>
      </c>
      <c r="D15" s="84">
        <v>35</v>
      </c>
      <c r="E15" s="84" t="s">
        <v>138</v>
      </c>
      <c r="F15" s="84">
        <v>0.92</v>
      </c>
      <c r="G15" s="106">
        <f t="shared" si="0"/>
        <v>32.200000000000003</v>
      </c>
      <c r="H15" s="28">
        <v>9.64</v>
      </c>
      <c r="I15" s="28">
        <f t="shared" si="1"/>
        <v>337.40000000000003</v>
      </c>
      <c r="J15" s="28">
        <v>0.32</v>
      </c>
      <c r="K15" s="28">
        <f t="shared" si="2"/>
        <v>11.200000000000001</v>
      </c>
      <c r="L15" s="28"/>
      <c r="M15" s="28">
        <f t="shared" si="3"/>
        <v>0</v>
      </c>
      <c r="N15" s="335">
        <f t="shared" si="4"/>
        <v>348.6</v>
      </c>
      <c r="O15" s="335"/>
      <c r="P15" s="20"/>
      <c r="Q15" s="20">
        <f>P15*D15</f>
        <v>0</v>
      </c>
    </row>
    <row r="16" spans="2:17" ht="20.25" customHeight="1" x14ac:dyDescent="0.35">
      <c r="B16" s="25"/>
      <c r="C16" s="45"/>
      <c r="D16" s="20"/>
      <c r="E16" s="20"/>
      <c r="F16" s="20"/>
      <c r="G16" s="20"/>
      <c r="H16" s="28"/>
      <c r="I16" s="28"/>
      <c r="J16" s="28"/>
      <c r="K16" s="28"/>
      <c r="L16" s="28"/>
      <c r="M16" s="28"/>
      <c r="N16" s="130"/>
      <c r="O16" s="130"/>
      <c r="P16" s="20"/>
      <c r="Q16" s="20"/>
    </row>
    <row r="17" spans="2:17" ht="20.25" customHeight="1" x14ac:dyDescent="0.35">
      <c r="B17" s="25"/>
      <c r="C17" s="45"/>
      <c r="D17" s="20"/>
      <c r="E17" s="20"/>
      <c r="F17" s="20"/>
      <c r="G17" s="20"/>
      <c r="H17" s="28"/>
      <c r="I17" s="28"/>
      <c r="J17" s="28"/>
      <c r="K17" s="28"/>
      <c r="L17" s="28"/>
      <c r="M17" s="28"/>
      <c r="N17" s="130"/>
      <c r="O17" s="130"/>
      <c r="P17" s="20"/>
      <c r="Q17" s="20"/>
    </row>
    <row r="18" spans="2:17" ht="20.25" customHeight="1" x14ac:dyDescent="0.35">
      <c r="B18" s="25"/>
      <c r="C18" s="45"/>
      <c r="D18" s="20"/>
      <c r="E18" s="20"/>
      <c r="F18" s="20"/>
      <c r="G18" s="20"/>
      <c r="H18" s="28"/>
      <c r="I18" s="28"/>
      <c r="J18" s="28"/>
      <c r="K18" s="28"/>
      <c r="L18" s="28"/>
      <c r="M18" s="28"/>
      <c r="N18" s="130"/>
      <c r="O18" s="130"/>
      <c r="P18" s="20"/>
      <c r="Q18" s="20"/>
    </row>
    <row r="19" spans="2:17" ht="20.25" customHeight="1" x14ac:dyDescent="0.35">
      <c r="B19" s="25"/>
      <c r="C19" s="45"/>
      <c r="D19" s="20"/>
      <c r="E19" s="20"/>
      <c r="F19" s="20"/>
      <c r="G19" s="20"/>
      <c r="H19" s="28"/>
      <c r="I19" s="28"/>
      <c r="J19" s="28"/>
      <c r="K19" s="28"/>
      <c r="L19" s="28"/>
      <c r="M19" s="28"/>
      <c r="N19" s="130"/>
      <c r="O19" s="130"/>
      <c r="P19" s="20"/>
      <c r="Q19" s="20"/>
    </row>
    <row r="20" spans="2:17" ht="20.25" customHeight="1" x14ac:dyDescent="0.35">
      <c r="B20" s="25"/>
      <c r="C20" s="45"/>
      <c r="D20" s="20"/>
      <c r="E20" s="20"/>
      <c r="F20" s="20"/>
      <c r="G20" s="20"/>
      <c r="H20" s="28"/>
      <c r="I20" s="28"/>
      <c r="J20" s="28"/>
      <c r="K20" s="28"/>
      <c r="L20" s="28"/>
      <c r="M20" s="28"/>
      <c r="N20" s="130"/>
      <c r="O20" s="130"/>
      <c r="P20" s="20"/>
      <c r="Q20" s="20"/>
    </row>
    <row r="21" spans="2:17" ht="20.25" customHeight="1" x14ac:dyDescent="0.35">
      <c r="B21" s="25"/>
      <c r="C21" s="45"/>
      <c r="D21" s="20"/>
      <c r="E21" s="20"/>
      <c r="F21" s="20"/>
      <c r="G21" s="20"/>
      <c r="H21" s="28"/>
      <c r="I21" s="28"/>
      <c r="J21" s="28"/>
      <c r="K21" s="28"/>
      <c r="L21" s="28"/>
      <c r="M21" s="28"/>
      <c r="N21" s="130"/>
      <c r="O21" s="130"/>
      <c r="P21" s="20"/>
      <c r="Q21" s="20"/>
    </row>
    <row r="22" spans="2:17" ht="20.25" customHeight="1" x14ac:dyDescent="0.35">
      <c r="B22" s="25"/>
      <c r="C22" s="45"/>
      <c r="D22" s="20"/>
      <c r="E22" s="20"/>
      <c r="F22" s="20"/>
      <c r="G22" s="20"/>
      <c r="H22" s="28"/>
      <c r="I22" s="28"/>
      <c r="J22" s="28"/>
      <c r="K22" s="28"/>
      <c r="L22" s="28"/>
      <c r="M22" s="28"/>
      <c r="N22" s="130"/>
      <c r="O22" s="130"/>
      <c r="P22" s="20"/>
      <c r="Q22" s="20"/>
    </row>
    <row r="23" spans="2:17" ht="20.25" customHeight="1" x14ac:dyDescent="0.35">
      <c r="B23" s="25"/>
      <c r="C23" s="45"/>
      <c r="D23" s="20"/>
      <c r="E23" s="20"/>
      <c r="F23" s="20"/>
      <c r="G23" s="20"/>
      <c r="H23" s="28"/>
      <c r="I23" s="28"/>
      <c r="J23" s="28"/>
      <c r="K23" s="28"/>
      <c r="L23" s="28"/>
      <c r="M23" s="28"/>
      <c r="N23" s="130"/>
      <c r="O23" s="130"/>
      <c r="P23" s="20"/>
      <c r="Q23" s="20"/>
    </row>
    <row r="24" spans="2:17" ht="20.25" customHeight="1" x14ac:dyDescent="0.35">
      <c r="B24" s="25"/>
      <c r="C24" s="45"/>
      <c r="D24" s="20"/>
      <c r="E24" s="20"/>
      <c r="F24" s="20"/>
      <c r="G24" s="20"/>
      <c r="H24" s="28"/>
      <c r="I24" s="28"/>
      <c r="J24" s="28"/>
      <c r="K24" s="28"/>
      <c r="L24" s="28"/>
      <c r="M24" s="28"/>
      <c r="N24" s="130"/>
      <c r="O24" s="130"/>
      <c r="P24" s="20"/>
      <c r="Q24" s="20"/>
    </row>
    <row r="25" spans="2:17" ht="20.25" customHeight="1" x14ac:dyDescent="0.35">
      <c r="B25" s="127" t="s">
        <v>290</v>
      </c>
      <c r="C25" s="127"/>
      <c r="D25" s="20"/>
      <c r="E25" s="20"/>
      <c r="F25" s="20"/>
      <c r="G25" s="76">
        <f>SUM(G11:G24)</f>
        <v>202.26</v>
      </c>
      <c r="H25" s="28"/>
      <c r="I25" s="28">
        <f t="shared" ref="I25:Q25" si="5">SUM(I11:I24)</f>
        <v>6113.88</v>
      </c>
      <c r="J25" s="28"/>
      <c r="K25" s="28">
        <f t="shared" si="5"/>
        <v>3399.56</v>
      </c>
      <c r="L25" s="28"/>
      <c r="M25" s="28">
        <f t="shared" si="5"/>
        <v>8550.24</v>
      </c>
      <c r="N25" s="130">
        <f>SUM(N11:N24)</f>
        <v>18063.68</v>
      </c>
      <c r="O25" s="130"/>
      <c r="P25" s="20"/>
      <c r="Q25" s="20">
        <f t="shared" si="5"/>
        <v>0</v>
      </c>
    </row>
    <row r="26" spans="2:17" x14ac:dyDescent="0.35">
      <c r="B26" s="4" t="s">
        <v>34</v>
      </c>
      <c r="C26" s="18">
        <v>2008</v>
      </c>
    </row>
  </sheetData>
  <mergeCells count="42">
    <mergeCell ref="B3:D4"/>
    <mergeCell ref="B5:D5"/>
    <mergeCell ref="B6:D6"/>
    <mergeCell ref="B8:D8"/>
    <mergeCell ref="B7:D7"/>
    <mergeCell ref="E3:J3"/>
    <mergeCell ref="E4:J4"/>
    <mergeCell ref="E5:J8"/>
    <mergeCell ref="N22:O22"/>
    <mergeCell ref="N23:O23"/>
    <mergeCell ref="N20:O20"/>
    <mergeCell ref="N21:O21"/>
    <mergeCell ref="K4:N4"/>
    <mergeCell ref="K5:N5"/>
    <mergeCell ref="K6:N6"/>
    <mergeCell ref="K7:N7"/>
    <mergeCell ref="K8:N8"/>
    <mergeCell ref="N24:O24"/>
    <mergeCell ref="B25:C25"/>
    <mergeCell ref="O4:Q4"/>
    <mergeCell ref="O3:Q3"/>
    <mergeCell ref="O5:Q6"/>
    <mergeCell ref="O7:Q7"/>
    <mergeCell ref="O8:Q8"/>
    <mergeCell ref="K3:N3"/>
    <mergeCell ref="N13:O13"/>
    <mergeCell ref="N14:O14"/>
    <mergeCell ref="N15:O15"/>
    <mergeCell ref="N25:O25"/>
    <mergeCell ref="N16:O16"/>
    <mergeCell ref="N17:O17"/>
    <mergeCell ref="N18:O18"/>
    <mergeCell ref="N19:O19"/>
    <mergeCell ref="B9:C10"/>
    <mergeCell ref="P9:Q9"/>
    <mergeCell ref="N9:O10"/>
    <mergeCell ref="N11:O11"/>
    <mergeCell ref="N12:O12"/>
    <mergeCell ref="F9:I9"/>
    <mergeCell ref="D9:E9"/>
    <mergeCell ref="L9:M9"/>
    <mergeCell ref="J9:K9"/>
  </mergeCells>
  <pageMargins left="0.7" right="0.7" top="0.75" bottom="0.75" header="0.3" footer="0.3"/>
  <pageSetup scale="48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5</xdr:col>
                    <xdr:colOff>165100</xdr:colOff>
                    <xdr:row>4</xdr:row>
                    <xdr:rowOff>114300</xdr:rowOff>
                  </from>
                  <to>
                    <xdr:col>5</xdr:col>
                    <xdr:colOff>584200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6</xdr:col>
                    <xdr:colOff>69850</xdr:colOff>
                    <xdr:row>4</xdr:row>
                    <xdr:rowOff>114300</xdr:rowOff>
                  </from>
                  <to>
                    <xdr:col>6</xdr:col>
                    <xdr:colOff>438150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>
                <anchor moveWithCells="1">
                  <from>
                    <xdr:col>6</xdr:col>
                    <xdr:colOff>527050</xdr:colOff>
                    <xdr:row>4</xdr:row>
                    <xdr:rowOff>114300</xdr:rowOff>
                  </from>
                  <to>
                    <xdr:col>7</xdr:col>
                    <xdr:colOff>323850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defaultSize="0" autoFill="0" autoLine="0" autoPict="0">
                <anchor moveWithCells="1">
                  <from>
                    <xdr:col>7</xdr:col>
                    <xdr:colOff>412750</xdr:colOff>
                    <xdr:row>4</xdr:row>
                    <xdr:rowOff>127000</xdr:rowOff>
                  </from>
                  <to>
                    <xdr:col>8</xdr:col>
                    <xdr:colOff>304800</xdr:colOff>
                    <xdr:row>5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U42"/>
  <sheetViews>
    <sheetView tabSelected="1" view="pageBreakPreview" zoomScaleNormal="100" zoomScaleSheetLayoutView="100" workbookViewId="0">
      <selection activeCell="H14" sqref="H14"/>
    </sheetView>
  </sheetViews>
  <sheetFormatPr defaultRowHeight="14.5" x14ac:dyDescent="0.35"/>
  <cols>
    <col min="2" max="2" width="10.453125" customWidth="1"/>
    <col min="5" max="6" width="6.7265625" customWidth="1"/>
    <col min="7" max="7" width="11.7265625" customWidth="1"/>
    <col min="8" max="12" width="12.7265625" customWidth="1"/>
    <col min="17" max="21" width="0" hidden="1" customWidth="1"/>
  </cols>
  <sheetData>
    <row r="3" spans="2:21" x14ac:dyDescent="0.35">
      <c r="B3" s="341" t="s">
        <v>291</v>
      </c>
      <c r="C3" s="341"/>
      <c r="D3" s="341"/>
      <c r="E3" s="341"/>
      <c r="F3" s="341"/>
      <c r="G3" s="341"/>
      <c r="H3" s="341"/>
      <c r="I3" s="137" t="s">
        <v>249</v>
      </c>
      <c r="J3" s="137"/>
      <c r="K3" s="318" t="s">
        <v>3</v>
      </c>
      <c r="L3" s="344"/>
    </row>
    <row r="4" spans="2:21" ht="24" customHeight="1" x14ac:dyDescent="0.35">
      <c r="B4" s="341"/>
      <c r="C4" s="341"/>
      <c r="D4" s="341"/>
      <c r="E4" s="341"/>
      <c r="F4" s="341"/>
      <c r="G4" s="341"/>
      <c r="H4" s="341"/>
      <c r="I4" s="336">
        <v>39478</v>
      </c>
      <c r="J4" s="154"/>
      <c r="K4" s="319"/>
      <c r="L4" s="345"/>
    </row>
    <row r="5" spans="2:21" ht="24" customHeight="1" x14ac:dyDescent="0.35">
      <c r="B5" s="12" t="s">
        <v>171</v>
      </c>
      <c r="C5" s="295" t="s">
        <v>261</v>
      </c>
      <c r="D5" s="295"/>
      <c r="E5" s="295"/>
      <c r="F5" s="295"/>
      <c r="G5" s="295"/>
      <c r="H5" s="295"/>
      <c r="I5" s="295"/>
      <c r="J5" s="295"/>
      <c r="K5" s="295"/>
      <c r="L5" s="296"/>
    </row>
    <row r="6" spans="2:21" ht="24" customHeight="1" x14ac:dyDescent="0.35">
      <c r="B6" s="12" t="s">
        <v>344</v>
      </c>
      <c r="C6" s="295" t="s">
        <v>263</v>
      </c>
      <c r="D6" s="295"/>
      <c r="E6" s="295"/>
      <c r="F6" s="295"/>
      <c r="G6" s="295"/>
      <c r="H6" s="295"/>
      <c r="I6" s="295"/>
      <c r="J6" s="295"/>
      <c r="K6" s="295"/>
      <c r="L6" s="296"/>
    </row>
    <row r="7" spans="2:21" ht="20.25" customHeight="1" x14ac:dyDescent="0.35">
      <c r="B7" s="12" t="s">
        <v>292</v>
      </c>
      <c r="C7" s="326"/>
      <c r="D7" s="326"/>
      <c r="E7" s="326"/>
      <c r="F7" s="326"/>
      <c r="G7" s="85" t="s">
        <v>178</v>
      </c>
      <c r="H7" s="342" t="s">
        <v>152</v>
      </c>
      <c r="I7" s="343"/>
      <c r="J7" s="53" t="s">
        <v>347</v>
      </c>
      <c r="K7" s="342" t="s">
        <v>151</v>
      </c>
      <c r="L7" s="343"/>
    </row>
    <row r="8" spans="2:21" ht="24" customHeight="1" x14ac:dyDescent="0.35">
      <c r="B8" s="346" t="s">
        <v>293</v>
      </c>
      <c r="C8" s="347"/>
      <c r="D8" s="347"/>
      <c r="E8" s="347"/>
      <c r="F8" s="347"/>
      <c r="G8" s="347"/>
      <c r="H8" s="347"/>
      <c r="I8" s="347"/>
      <c r="J8" s="347"/>
      <c r="K8" s="347"/>
      <c r="L8" s="348"/>
    </row>
    <row r="9" spans="2:21" x14ac:dyDescent="0.35">
      <c r="B9" s="340"/>
      <c r="C9" s="340"/>
      <c r="D9" s="340"/>
      <c r="E9" s="24"/>
      <c r="F9" s="24"/>
      <c r="G9" s="24"/>
      <c r="H9" s="24"/>
      <c r="I9" s="24"/>
      <c r="J9" s="24"/>
      <c r="K9" s="24"/>
      <c r="L9" s="24"/>
    </row>
    <row r="10" spans="2:21" x14ac:dyDescent="0.35">
      <c r="B10" s="129"/>
      <c r="C10" s="129"/>
      <c r="D10" s="129"/>
      <c r="E10" s="20"/>
      <c r="F10" s="20"/>
      <c r="G10" s="20"/>
      <c r="H10" s="20"/>
      <c r="I10" s="20"/>
      <c r="J10" s="20"/>
      <c r="K10" s="20"/>
      <c r="L10" s="20"/>
    </row>
    <row r="11" spans="2:21" ht="15" thickBot="1" x14ac:dyDescent="0.4">
      <c r="B11" s="129"/>
      <c r="C11" s="129"/>
      <c r="D11" s="129"/>
      <c r="E11" s="20"/>
      <c r="F11" s="20"/>
      <c r="G11" s="20"/>
      <c r="H11" s="20"/>
      <c r="I11" s="20"/>
      <c r="J11" s="20"/>
      <c r="K11" s="20"/>
      <c r="L11" s="20"/>
    </row>
    <row r="12" spans="2:21" x14ac:dyDescent="0.35">
      <c r="B12" s="129"/>
      <c r="C12" s="129"/>
      <c r="D12" s="129"/>
      <c r="E12" s="20"/>
      <c r="F12" s="20"/>
      <c r="G12" s="20"/>
      <c r="H12" s="20"/>
      <c r="I12" s="20"/>
      <c r="J12" s="20"/>
      <c r="K12" s="20"/>
      <c r="L12" s="20"/>
      <c r="Q12" s="55" t="s">
        <v>294</v>
      </c>
      <c r="R12" s="56"/>
      <c r="S12" s="56"/>
      <c r="T12" s="56"/>
      <c r="U12" s="57"/>
    </row>
    <row r="13" spans="2:21" x14ac:dyDescent="0.35">
      <c r="B13" s="129"/>
      <c r="C13" s="129"/>
      <c r="D13" s="129"/>
      <c r="E13" s="20"/>
      <c r="F13" s="20"/>
      <c r="G13" s="20"/>
      <c r="H13" s="20"/>
      <c r="I13" s="20"/>
      <c r="J13" s="20"/>
      <c r="K13" s="20"/>
      <c r="L13" s="20"/>
      <c r="Q13" s="58" t="s">
        <v>295</v>
      </c>
      <c r="R13" s="59"/>
      <c r="S13" s="59"/>
      <c r="T13" s="59"/>
      <c r="U13" s="60"/>
    </row>
    <row r="14" spans="2:21" x14ac:dyDescent="0.35">
      <c r="B14" s="129"/>
      <c r="C14" s="129"/>
      <c r="D14" s="129"/>
      <c r="E14" s="20"/>
      <c r="F14" s="20"/>
      <c r="G14" s="20"/>
      <c r="H14" s="20"/>
      <c r="I14" s="20"/>
      <c r="J14" s="20"/>
      <c r="K14" s="20"/>
      <c r="L14" s="20"/>
      <c r="Q14" s="58" t="s">
        <v>296</v>
      </c>
      <c r="R14" s="59"/>
      <c r="S14" s="59"/>
      <c r="T14" s="59"/>
      <c r="U14" s="60"/>
    </row>
    <row r="15" spans="2:21" ht="15" thickBot="1" x14ac:dyDescent="0.4">
      <c r="B15" s="129"/>
      <c r="C15" s="129"/>
      <c r="D15" s="129"/>
      <c r="E15" s="20"/>
      <c r="F15" s="20"/>
      <c r="G15" s="20"/>
      <c r="H15" s="20"/>
      <c r="I15" s="20"/>
      <c r="J15" s="20"/>
      <c r="K15" s="20"/>
      <c r="L15" s="20"/>
      <c r="Q15" s="64" t="s">
        <v>297</v>
      </c>
      <c r="R15" s="65"/>
      <c r="S15" s="65"/>
      <c r="T15" s="65"/>
      <c r="U15" s="66"/>
    </row>
    <row r="16" spans="2:21" x14ac:dyDescent="0.35">
      <c r="B16" s="129"/>
      <c r="C16" s="129"/>
      <c r="D16" s="129"/>
      <c r="E16" s="20"/>
      <c r="F16" s="20"/>
      <c r="G16" s="20"/>
      <c r="H16" s="20"/>
      <c r="I16" s="20"/>
      <c r="J16" s="20"/>
      <c r="K16" s="20"/>
      <c r="L16" s="20"/>
    </row>
    <row r="17" spans="2:12" x14ac:dyDescent="0.35">
      <c r="B17" s="129"/>
      <c r="C17" s="129"/>
      <c r="D17" s="129"/>
      <c r="E17" s="20"/>
      <c r="F17" s="20"/>
      <c r="G17" s="20"/>
      <c r="H17" s="20"/>
      <c r="I17" s="20"/>
      <c r="J17" s="20"/>
      <c r="K17" s="20"/>
      <c r="L17" s="20"/>
    </row>
    <row r="18" spans="2:12" x14ac:dyDescent="0.35">
      <c r="B18" s="129"/>
      <c r="C18" s="129"/>
      <c r="D18" s="129"/>
      <c r="E18" s="20"/>
      <c r="F18" s="20"/>
      <c r="G18" s="20"/>
      <c r="H18" s="20"/>
      <c r="I18" s="20"/>
      <c r="J18" s="20"/>
      <c r="K18" s="20"/>
      <c r="L18" s="20"/>
    </row>
    <row r="19" spans="2:12" x14ac:dyDescent="0.35">
      <c r="B19" s="129"/>
      <c r="C19" s="129"/>
      <c r="D19" s="129"/>
      <c r="E19" s="20"/>
      <c r="F19" s="20"/>
      <c r="G19" s="20"/>
      <c r="H19" s="20"/>
      <c r="I19" s="20"/>
      <c r="J19" s="20"/>
      <c r="K19" s="20"/>
      <c r="L19" s="20"/>
    </row>
    <row r="20" spans="2:12" x14ac:dyDescent="0.35">
      <c r="B20" s="129"/>
      <c r="C20" s="129"/>
      <c r="D20" s="129"/>
      <c r="E20" s="20"/>
      <c r="F20" s="20"/>
      <c r="G20" s="20"/>
      <c r="H20" s="20"/>
      <c r="I20" s="20"/>
      <c r="J20" s="20"/>
      <c r="K20" s="20"/>
      <c r="L20" s="20"/>
    </row>
    <row r="21" spans="2:12" x14ac:dyDescent="0.35">
      <c r="B21" s="129"/>
      <c r="C21" s="129"/>
      <c r="D21" s="129"/>
      <c r="E21" s="20"/>
      <c r="F21" s="20"/>
      <c r="G21" s="20"/>
      <c r="H21" s="20"/>
      <c r="I21" s="20"/>
      <c r="J21" s="20"/>
      <c r="K21" s="20"/>
      <c r="L21" s="20"/>
    </row>
    <row r="22" spans="2:12" x14ac:dyDescent="0.35">
      <c r="B22" s="129"/>
      <c r="C22" s="129"/>
      <c r="D22" s="129"/>
      <c r="E22" s="20"/>
      <c r="F22" s="20"/>
      <c r="G22" s="20"/>
      <c r="H22" s="20"/>
      <c r="I22" s="20"/>
      <c r="J22" s="20"/>
      <c r="K22" s="20"/>
      <c r="L22" s="20"/>
    </row>
    <row r="23" spans="2:12" x14ac:dyDescent="0.35">
      <c r="B23" s="129"/>
      <c r="C23" s="129"/>
      <c r="D23" s="129"/>
      <c r="E23" s="20"/>
      <c r="F23" s="20"/>
      <c r="G23" s="20"/>
      <c r="H23" s="20"/>
      <c r="I23" s="20"/>
      <c r="J23" s="20"/>
      <c r="K23" s="20"/>
      <c r="L23" s="20"/>
    </row>
    <row r="24" spans="2:12" x14ac:dyDescent="0.35">
      <c r="B24" s="129"/>
      <c r="C24" s="129"/>
      <c r="D24" s="129"/>
      <c r="E24" s="20"/>
      <c r="F24" s="20"/>
      <c r="G24" s="20"/>
      <c r="H24" s="20"/>
      <c r="I24" s="20"/>
      <c r="J24" s="20"/>
      <c r="K24" s="20"/>
      <c r="L24" s="20"/>
    </row>
    <row r="25" spans="2:12" x14ac:dyDescent="0.35">
      <c r="B25" s="129"/>
      <c r="C25" s="129"/>
      <c r="D25" s="129"/>
      <c r="E25" s="20"/>
      <c r="F25" s="20"/>
      <c r="G25" s="20"/>
      <c r="H25" s="20"/>
      <c r="I25" s="20"/>
      <c r="J25" s="20"/>
      <c r="K25" s="20"/>
      <c r="L25" s="20"/>
    </row>
    <row r="26" spans="2:12" x14ac:dyDescent="0.35">
      <c r="B26" s="129"/>
      <c r="C26" s="129"/>
      <c r="D26" s="129"/>
      <c r="E26" s="20"/>
      <c r="F26" s="20"/>
      <c r="G26" s="20"/>
      <c r="H26" s="20"/>
      <c r="I26" s="20"/>
      <c r="J26" s="20"/>
      <c r="K26" s="20"/>
      <c r="L26" s="20"/>
    </row>
    <row r="27" spans="2:12" x14ac:dyDescent="0.35">
      <c r="B27" s="129"/>
      <c r="C27" s="129"/>
      <c r="D27" s="129"/>
      <c r="E27" s="20"/>
      <c r="F27" s="20"/>
      <c r="G27" s="20"/>
      <c r="H27" s="20"/>
      <c r="I27" s="20"/>
      <c r="J27" s="20"/>
      <c r="K27" s="20"/>
      <c r="L27" s="20"/>
    </row>
    <row r="28" spans="2:12" x14ac:dyDescent="0.35">
      <c r="B28" s="129"/>
      <c r="C28" s="129"/>
      <c r="D28" s="129"/>
      <c r="E28" s="20"/>
      <c r="F28" s="20"/>
      <c r="G28" s="20"/>
      <c r="H28" s="20"/>
      <c r="I28" s="20"/>
      <c r="J28" s="20"/>
      <c r="K28" s="20"/>
      <c r="L28" s="20"/>
    </row>
    <row r="29" spans="2:12" x14ac:dyDescent="0.35">
      <c r="B29" s="129"/>
      <c r="C29" s="129"/>
      <c r="D29" s="129"/>
      <c r="E29" s="20"/>
      <c r="F29" s="20"/>
      <c r="G29" s="20"/>
      <c r="H29" s="20"/>
      <c r="I29" s="20"/>
      <c r="J29" s="20"/>
      <c r="K29" s="20"/>
      <c r="L29" s="20"/>
    </row>
    <row r="30" spans="2:12" x14ac:dyDescent="0.35">
      <c r="B30" s="129"/>
      <c r="C30" s="129"/>
      <c r="D30" s="129"/>
      <c r="E30" s="20"/>
      <c r="F30" s="20"/>
      <c r="G30" s="20"/>
      <c r="H30" s="20"/>
      <c r="I30" s="20"/>
      <c r="J30" s="20"/>
      <c r="K30" s="20"/>
      <c r="L30" s="20"/>
    </row>
    <row r="31" spans="2:12" x14ac:dyDescent="0.35">
      <c r="B31" s="129"/>
      <c r="C31" s="129"/>
      <c r="D31" s="129"/>
      <c r="E31" s="20"/>
      <c r="F31" s="20"/>
      <c r="G31" s="20"/>
      <c r="H31" s="20"/>
      <c r="I31" s="20"/>
      <c r="J31" s="20"/>
      <c r="K31" s="20"/>
      <c r="L31" s="20"/>
    </row>
    <row r="32" spans="2:12" x14ac:dyDescent="0.35">
      <c r="B32" s="129"/>
      <c r="C32" s="129"/>
      <c r="D32" s="129"/>
      <c r="E32" s="20"/>
      <c r="F32" s="20"/>
      <c r="G32" s="20"/>
      <c r="H32" s="20"/>
      <c r="I32" s="20"/>
      <c r="J32" s="20"/>
      <c r="K32" s="20"/>
      <c r="L32" s="20"/>
    </row>
    <row r="33" spans="2:12" x14ac:dyDescent="0.35">
      <c r="B33" s="129"/>
      <c r="C33" s="129"/>
      <c r="D33" s="129"/>
      <c r="E33" s="20"/>
      <c r="F33" s="20"/>
      <c r="G33" s="20"/>
      <c r="H33" s="20"/>
      <c r="I33" s="20"/>
      <c r="J33" s="20"/>
      <c r="K33" s="20"/>
      <c r="L33" s="20"/>
    </row>
    <row r="34" spans="2:12" x14ac:dyDescent="0.35">
      <c r="B34" s="129"/>
      <c r="C34" s="129"/>
      <c r="D34" s="129"/>
      <c r="E34" s="20"/>
      <c r="F34" s="20"/>
      <c r="G34" s="20"/>
      <c r="H34" s="20"/>
      <c r="I34" s="20"/>
      <c r="J34" s="20"/>
      <c r="K34" s="20"/>
      <c r="L34" s="20"/>
    </row>
    <row r="35" spans="2:12" x14ac:dyDescent="0.35">
      <c r="B35" s="129"/>
      <c r="C35" s="129"/>
      <c r="D35" s="129"/>
      <c r="E35" s="20"/>
      <c r="F35" s="20"/>
      <c r="G35" s="20"/>
      <c r="H35" s="20"/>
      <c r="I35" s="20"/>
      <c r="J35" s="20"/>
      <c r="K35" s="20"/>
      <c r="L35" s="20"/>
    </row>
    <row r="36" spans="2:12" x14ac:dyDescent="0.35">
      <c r="B36" s="129"/>
      <c r="C36" s="129"/>
      <c r="D36" s="129"/>
      <c r="E36" s="20"/>
      <c r="F36" s="20"/>
      <c r="G36" s="20"/>
      <c r="H36" s="20"/>
      <c r="I36" s="20"/>
      <c r="J36" s="20"/>
      <c r="K36" s="20"/>
      <c r="L36" s="20"/>
    </row>
    <row r="37" spans="2:12" x14ac:dyDescent="0.35">
      <c r="B37" s="129"/>
      <c r="C37" s="129"/>
      <c r="D37" s="129"/>
      <c r="E37" s="20"/>
      <c r="F37" s="20"/>
      <c r="G37" s="20"/>
      <c r="H37" s="20"/>
      <c r="I37" s="20"/>
      <c r="J37" s="20"/>
      <c r="K37" s="20"/>
      <c r="L37" s="20"/>
    </row>
    <row r="38" spans="2:12" x14ac:dyDescent="0.35">
      <c r="B38" s="129"/>
      <c r="C38" s="129"/>
      <c r="D38" s="129"/>
      <c r="E38" s="20"/>
      <c r="F38" s="20"/>
      <c r="G38" s="20"/>
      <c r="H38" s="20"/>
      <c r="I38" s="20"/>
      <c r="J38" s="20"/>
      <c r="K38" s="20"/>
      <c r="L38" s="20"/>
    </row>
    <row r="39" spans="2:12" x14ac:dyDescent="0.35">
      <c r="B39" s="129"/>
      <c r="C39" s="129"/>
      <c r="D39" s="129"/>
      <c r="E39" s="20"/>
      <c r="F39" s="20"/>
      <c r="G39" s="20"/>
      <c r="H39" s="20"/>
      <c r="I39" s="20"/>
      <c r="J39" s="20"/>
      <c r="K39" s="20"/>
      <c r="L39" s="20"/>
    </row>
    <row r="40" spans="2:12" x14ac:dyDescent="0.35">
      <c r="B40" s="129"/>
      <c r="C40" s="129"/>
      <c r="D40" s="129"/>
      <c r="E40" s="20"/>
      <c r="F40" s="20"/>
      <c r="G40" s="20"/>
      <c r="H40" s="20"/>
      <c r="I40" s="20"/>
      <c r="J40" s="20"/>
      <c r="K40" s="20"/>
      <c r="L40" s="20"/>
    </row>
    <row r="41" spans="2:12" x14ac:dyDescent="0.35">
      <c r="B41" s="129"/>
      <c r="C41" s="129"/>
      <c r="D41" s="129"/>
      <c r="E41" s="20"/>
      <c r="F41" s="20"/>
      <c r="G41" s="20"/>
      <c r="H41" s="20"/>
      <c r="I41" s="20"/>
      <c r="J41" s="20"/>
      <c r="K41" s="20"/>
      <c r="L41" s="20"/>
    </row>
    <row r="42" spans="2:12" x14ac:dyDescent="0.35">
      <c r="B42" s="4" t="s">
        <v>34</v>
      </c>
      <c r="C42" s="18">
        <v>2008</v>
      </c>
    </row>
  </sheetData>
  <mergeCells count="43">
    <mergeCell ref="B38:D38"/>
    <mergeCell ref="B39:D39"/>
    <mergeCell ref="B40:D40"/>
    <mergeCell ref="B41:D41"/>
    <mergeCell ref="K3:L4"/>
    <mergeCell ref="B8:L8"/>
    <mergeCell ref="B32:D32"/>
    <mergeCell ref="B33:D33"/>
    <mergeCell ref="B34:D34"/>
    <mergeCell ref="B35:D35"/>
    <mergeCell ref="B36:D36"/>
    <mergeCell ref="B37:D37"/>
    <mergeCell ref="B26:D26"/>
    <mergeCell ref="B27:D27"/>
    <mergeCell ref="B28:D28"/>
    <mergeCell ref="B29:D29"/>
    <mergeCell ref="B30:D30"/>
    <mergeCell ref="B31:D31"/>
    <mergeCell ref="B20:D20"/>
    <mergeCell ref="B21:D21"/>
    <mergeCell ref="B22:D22"/>
    <mergeCell ref="B23:D23"/>
    <mergeCell ref="B24:D24"/>
    <mergeCell ref="B25:D25"/>
    <mergeCell ref="B19:D1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9:D9"/>
    <mergeCell ref="I4:J4"/>
    <mergeCell ref="I3:J3"/>
    <mergeCell ref="B3:H4"/>
    <mergeCell ref="C5:L5"/>
    <mergeCell ref="C6:L6"/>
    <mergeCell ref="C7:F7"/>
    <mergeCell ref="H7:I7"/>
    <mergeCell ref="K7:L7"/>
  </mergeCells>
  <pageMargins left="0.7" right="0.7" top="0.75" bottom="0.75" header="0.3" footer="0.3"/>
  <pageSetup scale="68"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3:J48"/>
  <sheetViews>
    <sheetView view="pageBreakPreview" zoomScale="80" zoomScaleNormal="100" zoomScaleSheetLayoutView="80" workbookViewId="0">
      <selection activeCell="B12" sqref="B12:J20"/>
    </sheetView>
  </sheetViews>
  <sheetFormatPr defaultRowHeight="14.5" x14ac:dyDescent="0.35"/>
  <cols>
    <col min="2" max="2" width="17.54296875" customWidth="1"/>
    <col min="3" max="3" width="26.54296875" customWidth="1"/>
    <col min="4" max="4" width="6.7265625" customWidth="1"/>
    <col min="5" max="5" width="15" customWidth="1"/>
    <col min="6" max="6" width="9.1796875" customWidth="1"/>
    <col min="7" max="7" width="18.81640625" customWidth="1"/>
    <col min="8" max="8" width="20.26953125" customWidth="1"/>
    <col min="9" max="9" width="13.7265625" customWidth="1"/>
    <col min="10" max="10" width="28.453125" customWidth="1"/>
  </cols>
  <sheetData>
    <row r="3" spans="2:10" ht="29.25" customHeight="1" x14ac:dyDescent="0.35">
      <c r="B3" s="121" t="s">
        <v>162</v>
      </c>
      <c r="C3" s="121"/>
      <c r="D3" s="121"/>
      <c r="E3" s="121"/>
      <c r="F3" s="121"/>
      <c r="G3" s="121"/>
      <c r="H3" s="121"/>
      <c r="I3" s="13" t="s">
        <v>163</v>
      </c>
      <c r="J3" s="48" t="s">
        <v>164</v>
      </c>
    </row>
    <row r="4" spans="2:10" ht="26.25" customHeight="1" x14ac:dyDescent="0.35">
      <c r="B4" s="13" t="s">
        <v>180</v>
      </c>
      <c r="C4" s="295" t="s">
        <v>166</v>
      </c>
      <c r="D4" s="295"/>
      <c r="E4" s="295"/>
      <c r="F4" s="296"/>
      <c r="G4" s="51" t="s">
        <v>343</v>
      </c>
      <c r="H4" s="295" t="s">
        <v>165</v>
      </c>
      <c r="I4" s="295"/>
      <c r="J4" s="296"/>
    </row>
    <row r="5" spans="2:10" ht="36" customHeight="1" x14ac:dyDescent="0.35">
      <c r="B5" s="51" t="s">
        <v>167</v>
      </c>
      <c r="C5" s="298"/>
      <c r="D5" s="298"/>
      <c r="E5" s="298"/>
      <c r="F5" s="298"/>
      <c r="G5" s="299"/>
      <c r="H5" s="297" t="s">
        <v>171</v>
      </c>
      <c r="I5" s="295" t="s">
        <v>172</v>
      </c>
      <c r="J5" s="296"/>
    </row>
    <row r="6" spans="2:10" ht="31.5" customHeight="1" x14ac:dyDescent="0.35">
      <c r="B6" s="13" t="s">
        <v>168</v>
      </c>
      <c r="C6" s="47" t="s">
        <v>181</v>
      </c>
      <c r="D6" s="13" t="s">
        <v>169</v>
      </c>
      <c r="E6" s="45"/>
      <c r="F6" s="13" t="s">
        <v>170</v>
      </c>
      <c r="G6" s="45"/>
      <c r="H6" s="297"/>
      <c r="I6" s="295"/>
      <c r="J6" s="296"/>
    </row>
    <row r="7" spans="2:10" ht="30" customHeight="1" x14ac:dyDescent="0.35">
      <c r="B7" s="13" t="s">
        <v>173</v>
      </c>
      <c r="C7" s="295" t="s">
        <v>174</v>
      </c>
      <c r="D7" s="295"/>
      <c r="E7" s="295"/>
      <c r="F7" s="295"/>
      <c r="G7" s="296"/>
      <c r="H7" s="297" t="s">
        <v>175</v>
      </c>
      <c r="I7" s="295" t="s">
        <v>176</v>
      </c>
      <c r="J7" s="296"/>
    </row>
    <row r="8" spans="2:10" ht="30" customHeight="1" x14ac:dyDescent="0.35">
      <c r="B8" s="13" t="s">
        <v>183</v>
      </c>
      <c r="C8" s="295" t="s">
        <v>182</v>
      </c>
      <c r="D8" s="295"/>
      <c r="E8" s="295"/>
      <c r="F8" s="295"/>
      <c r="G8" s="296"/>
      <c r="H8" s="297"/>
      <c r="I8" s="295"/>
      <c r="J8" s="296"/>
    </row>
    <row r="9" spans="2:10" ht="30" customHeight="1" x14ac:dyDescent="0.35">
      <c r="B9" s="51" t="s">
        <v>184</v>
      </c>
      <c r="C9" s="295" t="s">
        <v>177</v>
      </c>
      <c r="D9" s="295"/>
      <c r="E9" s="295"/>
      <c r="F9" s="295"/>
      <c r="G9" s="296"/>
      <c r="H9" s="51" t="s">
        <v>178</v>
      </c>
      <c r="I9" s="295" t="s">
        <v>152</v>
      </c>
      <c r="J9" s="296"/>
    </row>
    <row r="10" spans="2:10" ht="30" customHeight="1" x14ac:dyDescent="0.35">
      <c r="B10" s="13" t="s">
        <v>179</v>
      </c>
      <c r="C10" s="49">
        <v>38618</v>
      </c>
      <c r="D10" s="300" t="s">
        <v>185</v>
      </c>
      <c r="E10" s="301"/>
      <c r="F10" s="301"/>
      <c r="G10" s="295" t="s">
        <v>186</v>
      </c>
      <c r="H10" s="296"/>
      <c r="I10" s="52" t="s">
        <v>187</v>
      </c>
      <c r="J10" s="50">
        <v>11544</v>
      </c>
    </row>
    <row r="11" spans="2:10" x14ac:dyDescent="0.35">
      <c r="B11" s="112" t="s">
        <v>188</v>
      </c>
      <c r="C11" s="293"/>
      <c r="D11" s="293"/>
      <c r="E11" s="293"/>
      <c r="F11" s="293"/>
      <c r="G11" s="293"/>
      <c r="H11" s="293"/>
      <c r="I11" s="293"/>
      <c r="J11" s="294"/>
    </row>
    <row r="12" spans="2:10" x14ac:dyDescent="0.35">
      <c r="B12" s="144" t="s">
        <v>189</v>
      </c>
      <c r="C12" s="145"/>
      <c r="D12" s="145"/>
      <c r="E12" s="145"/>
      <c r="F12" s="145"/>
      <c r="G12" s="145"/>
      <c r="H12" s="145"/>
      <c r="I12" s="145"/>
      <c r="J12" s="146"/>
    </row>
    <row r="13" spans="2:10" x14ac:dyDescent="0.35">
      <c r="B13" s="144"/>
      <c r="C13" s="145"/>
      <c r="D13" s="145"/>
      <c r="E13" s="145"/>
      <c r="F13" s="145"/>
      <c r="G13" s="145"/>
      <c r="H13" s="145"/>
      <c r="I13" s="145"/>
      <c r="J13" s="146"/>
    </row>
    <row r="14" spans="2:10" x14ac:dyDescent="0.35">
      <c r="B14" s="144"/>
      <c r="C14" s="145"/>
      <c r="D14" s="145"/>
      <c r="E14" s="145"/>
      <c r="F14" s="145"/>
      <c r="G14" s="145"/>
      <c r="H14" s="145"/>
      <c r="I14" s="145"/>
      <c r="J14" s="146"/>
    </row>
    <row r="15" spans="2:10" x14ac:dyDescent="0.35">
      <c r="B15" s="144"/>
      <c r="C15" s="145"/>
      <c r="D15" s="145"/>
      <c r="E15" s="145"/>
      <c r="F15" s="145"/>
      <c r="G15" s="145"/>
      <c r="H15" s="145"/>
      <c r="I15" s="145"/>
      <c r="J15" s="146"/>
    </row>
    <row r="16" spans="2:10" x14ac:dyDescent="0.35">
      <c r="B16" s="144"/>
      <c r="C16" s="145"/>
      <c r="D16" s="145"/>
      <c r="E16" s="145"/>
      <c r="F16" s="145"/>
      <c r="G16" s="145"/>
      <c r="H16" s="145"/>
      <c r="I16" s="145"/>
      <c r="J16" s="146"/>
    </row>
    <row r="17" spans="2:10" x14ac:dyDescent="0.35">
      <c r="B17" s="144"/>
      <c r="C17" s="145"/>
      <c r="D17" s="145"/>
      <c r="E17" s="145"/>
      <c r="F17" s="145"/>
      <c r="G17" s="145"/>
      <c r="H17" s="145"/>
      <c r="I17" s="145"/>
      <c r="J17" s="146"/>
    </row>
    <row r="18" spans="2:10" x14ac:dyDescent="0.35">
      <c r="B18" s="144"/>
      <c r="C18" s="145"/>
      <c r="D18" s="145"/>
      <c r="E18" s="145"/>
      <c r="F18" s="145"/>
      <c r="G18" s="145"/>
      <c r="H18" s="145"/>
      <c r="I18" s="145"/>
      <c r="J18" s="146"/>
    </row>
    <row r="19" spans="2:10" x14ac:dyDescent="0.35">
      <c r="B19" s="144"/>
      <c r="C19" s="145"/>
      <c r="D19" s="145"/>
      <c r="E19" s="145"/>
      <c r="F19" s="145"/>
      <c r="G19" s="145"/>
      <c r="H19" s="145"/>
      <c r="I19" s="145"/>
      <c r="J19" s="146"/>
    </row>
    <row r="20" spans="2:10" x14ac:dyDescent="0.35">
      <c r="B20" s="147"/>
      <c r="C20" s="148"/>
      <c r="D20" s="148"/>
      <c r="E20" s="148"/>
      <c r="F20" s="148"/>
      <c r="G20" s="148"/>
      <c r="H20" s="148"/>
      <c r="I20" s="148"/>
      <c r="J20" s="149"/>
    </row>
    <row r="21" spans="2:10" ht="30" customHeight="1" x14ac:dyDescent="0.35">
      <c r="B21" s="138" t="s">
        <v>192</v>
      </c>
      <c r="C21" s="139"/>
      <c r="D21" s="37"/>
      <c r="E21" s="37"/>
      <c r="F21" s="37"/>
      <c r="G21" s="37"/>
      <c r="H21" s="37"/>
      <c r="I21" s="37"/>
      <c r="J21" s="38"/>
    </row>
    <row r="22" spans="2:10" ht="30" customHeight="1" x14ac:dyDescent="0.35">
      <c r="B22" s="274" t="s">
        <v>190</v>
      </c>
      <c r="C22" s="275"/>
      <c r="D22" s="39"/>
      <c r="E22" s="39"/>
      <c r="F22" s="39"/>
      <c r="G22" s="39"/>
      <c r="H22" s="39"/>
      <c r="I22" s="39"/>
      <c r="J22" s="40"/>
    </row>
    <row r="23" spans="2:10" ht="30" customHeight="1" x14ac:dyDescent="0.35">
      <c r="B23" s="272" t="s">
        <v>191</v>
      </c>
      <c r="C23" s="273"/>
      <c r="D23" s="41"/>
      <c r="E23" s="42"/>
      <c r="F23" s="42"/>
      <c r="G23" s="42"/>
      <c r="H23" s="42"/>
      <c r="I23" s="42"/>
      <c r="J23" s="43"/>
    </row>
    <row r="24" spans="2:10" x14ac:dyDescent="0.35">
      <c r="B24" s="138" t="s">
        <v>193</v>
      </c>
      <c r="C24" s="139"/>
      <c r="D24" s="139"/>
      <c r="E24" s="139"/>
      <c r="F24" s="139"/>
      <c r="G24" s="139"/>
      <c r="H24" s="139"/>
      <c r="I24" s="139"/>
      <c r="J24" s="140"/>
    </row>
    <row r="25" spans="2:10" ht="18.75" customHeight="1" x14ac:dyDescent="0.35">
      <c r="B25" s="276" t="s">
        <v>194</v>
      </c>
      <c r="C25" s="277"/>
      <c r="D25" s="277"/>
      <c r="E25" s="277"/>
      <c r="F25" s="277"/>
      <c r="G25" s="277"/>
      <c r="H25" s="277"/>
      <c r="I25" s="277"/>
      <c r="J25" s="278"/>
    </row>
    <row r="26" spans="2:10" x14ac:dyDescent="0.35">
      <c r="B26" s="276"/>
      <c r="C26" s="277"/>
      <c r="D26" s="277"/>
      <c r="E26" s="277"/>
      <c r="F26" s="277"/>
      <c r="G26" s="277"/>
      <c r="H26" s="277"/>
      <c r="I26" s="277"/>
      <c r="J26" s="278"/>
    </row>
    <row r="27" spans="2:10" x14ac:dyDescent="0.35">
      <c r="B27" s="276"/>
      <c r="C27" s="277"/>
      <c r="D27" s="277"/>
      <c r="E27" s="277"/>
      <c r="F27" s="277"/>
      <c r="G27" s="277"/>
      <c r="H27" s="277"/>
      <c r="I27" s="277"/>
      <c r="J27" s="278"/>
    </row>
    <row r="28" spans="2:10" x14ac:dyDescent="0.35">
      <c r="B28" s="276"/>
      <c r="C28" s="277"/>
      <c r="D28" s="277"/>
      <c r="E28" s="277"/>
      <c r="F28" s="277"/>
      <c r="G28" s="277"/>
      <c r="H28" s="277"/>
      <c r="I28" s="277"/>
      <c r="J28" s="278"/>
    </row>
    <row r="29" spans="2:10" x14ac:dyDescent="0.35">
      <c r="B29" s="276"/>
      <c r="C29" s="277"/>
      <c r="D29" s="277"/>
      <c r="E29" s="277"/>
      <c r="F29" s="277"/>
      <c r="G29" s="277"/>
      <c r="H29" s="277"/>
      <c r="I29" s="277"/>
      <c r="J29" s="278"/>
    </row>
    <row r="30" spans="2:10" x14ac:dyDescent="0.35">
      <c r="B30" s="276"/>
      <c r="C30" s="277"/>
      <c r="D30" s="277"/>
      <c r="E30" s="277"/>
      <c r="F30" s="277"/>
      <c r="G30" s="277"/>
      <c r="H30" s="277"/>
      <c r="I30" s="277"/>
      <c r="J30" s="278"/>
    </row>
    <row r="31" spans="2:10" x14ac:dyDescent="0.35">
      <c r="B31" s="276"/>
      <c r="C31" s="277"/>
      <c r="D31" s="277"/>
      <c r="E31" s="277"/>
      <c r="F31" s="277"/>
      <c r="G31" s="277"/>
      <c r="H31" s="277"/>
      <c r="I31" s="277"/>
      <c r="J31" s="278"/>
    </row>
    <row r="32" spans="2:10" x14ac:dyDescent="0.35">
      <c r="B32" s="279"/>
      <c r="C32" s="280"/>
      <c r="D32" s="280"/>
      <c r="E32" s="280"/>
      <c r="F32" s="280"/>
      <c r="G32" s="280"/>
      <c r="H32" s="280"/>
      <c r="I32" s="280"/>
      <c r="J32" s="281"/>
    </row>
    <row r="33" spans="2:10" ht="20.25" customHeight="1" x14ac:dyDescent="0.35">
      <c r="B33" s="13" t="s">
        <v>195</v>
      </c>
      <c r="C33" s="44"/>
      <c r="D33" s="44"/>
      <c r="E33" s="44"/>
      <c r="F33" s="44"/>
      <c r="G33" s="44"/>
      <c r="H33" s="44"/>
      <c r="I33" s="44"/>
      <c r="J33" s="45"/>
    </row>
    <row r="34" spans="2:10" ht="30" customHeight="1" x14ac:dyDescent="0.35">
      <c r="B34" s="180"/>
      <c r="C34" s="180"/>
      <c r="D34" s="180"/>
      <c r="E34" s="180"/>
      <c r="F34" s="291" t="s">
        <v>196</v>
      </c>
      <c r="G34" s="292"/>
      <c r="H34" s="288">
        <f>J10</f>
        <v>11544</v>
      </c>
      <c r="I34" s="288"/>
      <c r="J34" s="289"/>
    </row>
    <row r="35" spans="2:10" ht="30" customHeight="1" x14ac:dyDescent="0.35">
      <c r="B35" s="46" t="s">
        <v>197</v>
      </c>
      <c r="C35" s="135"/>
      <c r="D35" s="136"/>
      <c r="E35" s="136"/>
      <c r="F35" s="291" t="s">
        <v>202</v>
      </c>
      <c r="G35" s="292"/>
      <c r="H35" s="290"/>
      <c r="I35" s="290"/>
      <c r="J35" s="135"/>
    </row>
    <row r="36" spans="2:10" ht="30" customHeight="1" x14ac:dyDescent="0.35">
      <c r="B36" s="46" t="s">
        <v>198</v>
      </c>
      <c r="C36" s="135"/>
      <c r="D36" s="136"/>
      <c r="E36" s="136"/>
      <c r="F36" s="291" t="s">
        <v>201</v>
      </c>
      <c r="G36" s="292"/>
      <c r="H36" s="290"/>
      <c r="I36" s="290"/>
      <c r="J36" s="135"/>
    </row>
    <row r="37" spans="2:10" ht="30" customHeight="1" x14ac:dyDescent="0.35">
      <c r="B37" s="46" t="s">
        <v>204</v>
      </c>
      <c r="C37" s="135" t="s">
        <v>199</v>
      </c>
      <c r="D37" s="136"/>
      <c r="E37" s="136"/>
      <c r="F37" s="291" t="s">
        <v>200</v>
      </c>
      <c r="G37" s="292"/>
      <c r="H37" s="290"/>
      <c r="I37" s="290"/>
      <c r="J37" s="135"/>
    </row>
    <row r="38" spans="2:10" x14ac:dyDescent="0.35">
      <c r="B38" s="138" t="s">
        <v>203</v>
      </c>
      <c r="C38" s="139"/>
      <c r="D38" s="139"/>
      <c r="E38" s="139"/>
      <c r="F38" s="139"/>
      <c r="G38" s="139"/>
      <c r="H38" s="139"/>
      <c r="I38" s="139"/>
      <c r="J38" s="140"/>
    </row>
    <row r="39" spans="2:10" x14ac:dyDescent="0.35">
      <c r="B39" s="282"/>
      <c r="C39" s="283"/>
      <c r="D39" s="283"/>
      <c r="E39" s="283"/>
      <c r="F39" s="283"/>
      <c r="G39" s="283"/>
      <c r="H39" s="283"/>
      <c r="I39" s="283"/>
      <c r="J39" s="284"/>
    </row>
    <row r="40" spans="2:10" x14ac:dyDescent="0.35">
      <c r="B40" s="282"/>
      <c r="C40" s="283"/>
      <c r="D40" s="283"/>
      <c r="E40" s="283"/>
      <c r="F40" s="283"/>
      <c r="G40" s="283"/>
      <c r="H40" s="283"/>
      <c r="I40" s="283"/>
      <c r="J40" s="284"/>
    </row>
    <row r="41" spans="2:10" x14ac:dyDescent="0.35">
      <c r="B41" s="282"/>
      <c r="C41" s="283"/>
      <c r="D41" s="283"/>
      <c r="E41" s="283"/>
      <c r="F41" s="283"/>
      <c r="G41" s="283"/>
      <c r="H41" s="283"/>
      <c r="I41" s="283"/>
      <c r="J41" s="284"/>
    </row>
    <row r="42" spans="2:10" x14ac:dyDescent="0.35">
      <c r="B42" s="282"/>
      <c r="C42" s="283"/>
      <c r="D42" s="283"/>
      <c r="E42" s="283"/>
      <c r="F42" s="283"/>
      <c r="G42" s="283"/>
      <c r="H42" s="283"/>
      <c r="I42" s="283"/>
      <c r="J42" s="284"/>
    </row>
    <row r="43" spans="2:10" x14ac:dyDescent="0.35">
      <c r="B43" s="282"/>
      <c r="C43" s="283"/>
      <c r="D43" s="283"/>
      <c r="E43" s="283"/>
      <c r="F43" s="283"/>
      <c r="G43" s="283"/>
      <c r="H43" s="283"/>
      <c r="I43" s="283"/>
      <c r="J43" s="284"/>
    </row>
    <row r="44" spans="2:10" x14ac:dyDescent="0.35">
      <c r="B44" s="282"/>
      <c r="C44" s="283"/>
      <c r="D44" s="283"/>
      <c r="E44" s="283"/>
      <c r="F44" s="283"/>
      <c r="G44" s="283"/>
      <c r="H44" s="283"/>
      <c r="I44" s="283"/>
      <c r="J44" s="284"/>
    </row>
    <row r="45" spans="2:10" x14ac:dyDescent="0.35">
      <c r="B45" s="282"/>
      <c r="C45" s="283"/>
      <c r="D45" s="283"/>
      <c r="E45" s="283"/>
      <c r="F45" s="283"/>
      <c r="G45" s="283"/>
      <c r="H45" s="283"/>
      <c r="I45" s="283"/>
      <c r="J45" s="284"/>
    </row>
    <row r="46" spans="2:10" x14ac:dyDescent="0.35">
      <c r="B46" s="282"/>
      <c r="C46" s="283"/>
      <c r="D46" s="283"/>
      <c r="E46" s="283"/>
      <c r="F46" s="283"/>
      <c r="G46" s="283"/>
      <c r="H46" s="283"/>
      <c r="I46" s="283"/>
      <c r="J46" s="284"/>
    </row>
    <row r="47" spans="2:10" x14ac:dyDescent="0.35">
      <c r="B47" s="282"/>
      <c r="C47" s="283"/>
      <c r="D47" s="283"/>
      <c r="E47" s="283"/>
      <c r="F47" s="283"/>
      <c r="G47" s="283"/>
      <c r="H47" s="283"/>
      <c r="I47" s="283"/>
      <c r="J47" s="284"/>
    </row>
    <row r="48" spans="2:10" x14ac:dyDescent="0.35">
      <c r="B48" s="285"/>
      <c r="C48" s="286"/>
      <c r="D48" s="286"/>
      <c r="E48" s="286"/>
      <c r="F48" s="286"/>
      <c r="G48" s="286"/>
      <c r="H48" s="286"/>
      <c r="I48" s="286"/>
      <c r="J48" s="287"/>
    </row>
  </sheetData>
  <mergeCells count="35">
    <mergeCell ref="C4:F4"/>
    <mergeCell ref="B3:H3"/>
    <mergeCell ref="H5:H6"/>
    <mergeCell ref="H4:J4"/>
    <mergeCell ref="D10:F10"/>
    <mergeCell ref="G10:H10"/>
    <mergeCell ref="B11:J11"/>
    <mergeCell ref="B12:J20"/>
    <mergeCell ref="I5:J6"/>
    <mergeCell ref="C7:G7"/>
    <mergeCell ref="C8:G8"/>
    <mergeCell ref="H7:H8"/>
    <mergeCell ref="I7:J8"/>
    <mergeCell ref="I9:J9"/>
    <mergeCell ref="C9:G9"/>
    <mergeCell ref="C5:G5"/>
    <mergeCell ref="B39:J48"/>
    <mergeCell ref="B38:J38"/>
    <mergeCell ref="B34:E34"/>
    <mergeCell ref="C35:E35"/>
    <mergeCell ref="C36:E36"/>
    <mergeCell ref="C37:E37"/>
    <mergeCell ref="H34:J34"/>
    <mergeCell ref="H35:J35"/>
    <mergeCell ref="H36:J36"/>
    <mergeCell ref="H37:J37"/>
    <mergeCell ref="F34:G34"/>
    <mergeCell ref="F35:G35"/>
    <mergeCell ref="F36:G36"/>
    <mergeCell ref="F37:G37"/>
    <mergeCell ref="B23:C23"/>
    <mergeCell ref="B21:C21"/>
    <mergeCell ref="B22:C22"/>
    <mergeCell ref="B24:J24"/>
    <mergeCell ref="B25:J32"/>
  </mergeCells>
  <pageMargins left="0.7" right="0.7" top="0.75" bottom="0.75" header="0.3" footer="0.3"/>
  <pageSetup scale="52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</xdr:col>
                    <xdr:colOff>755650</xdr:colOff>
                    <xdr:row>20</xdr:row>
                    <xdr:rowOff>146050</xdr:rowOff>
                  </from>
                  <to>
                    <xdr:col>2</xdr:col>
                    <xdr:colOff>971550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Check Box 3">
              <controlPr defaultSize="0" autoFill="0" autoLine="0" autoPict="0">
                <anchor moveWithCells="1">
                  <from>
                    <xdr:col>2</xdr:col>
                    <xdr:colOff>107950</xdr:colOff>
                    <xdr:row>21</xdr:row>
                    <xdr:rowOff>152400</xdr:rowOff>
                  </from>
                  <to>
                    <xdr:col>2</xdr:col>
                    <xdr:colOff>1498600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6" name="Check Box 6">
              <controlPr defaultSize="0" autoFill="0" autoLine="0" autoPict="0">
                <anchor moveWithCells="1">
                  <from>
                    <xdr:col>2</xdr:col>
                    <xdr:colOff>609600</xdr:colOff>
                    <xdr:row>22</xdr:row>
                    <xdr:rowOff>152400</xdr:rowOff>
                  </from>
                  <to>
                    <xdr:col>3</xdr:col>
                    <xdr:colOff>228600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7" name="Check Box 9">
              <controlPr defaultSize="0" autoFill="0" autoLine="0" autoPict="0">
                <anchor moveWithCells="1">
                  <from>
                    <xdr:col>2</xdr:col>
                    <xdr:colOff>1181100</xdr:colOff>
                    <xdr:row>22</xdr:row>
                    <xdr:rowOff>165100</xdr:rowOff>
                  </from>
                  <to>
                    <xdr:col>4</xdr:col>
                    <xdr:colOff>355600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8" name="Check Box 10">
              <controlPr defaultSize="0" autoFill="0" autoLine="0" autoPict="0">
                <anchor moveWithCells="1">
                  <from>
                    <xdr:col>2</xdr:col>
                    <xdr:colOff>685800</xdr:colOff>
                    <xdr:row>21</xdr:row>
                    <xdr:rowOff>152400</xdr:rowOff>
                  </from>
                  <to>
                    <xdr:col>3</xdr:col>
                    <xdr:colOff>304800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9" name="Check Box 11">
              <controlPr defaultSize="0" autoFill="0" autoLine="0" autoPict="0">
                <anchor moveWithCells="1">
                  <from>
                    <xdr:col>2</xdr:col>
                    <xdr:colOff>127000</xdr:colOff>
                    <xdr:row>20</xdr:row>
                    <xdr:rowOff>133350</xdr:rowOff>
                  </from>
                  <to>
                    <xdr:col>2</xdr:col>
                    <xdr:colOff>1517650</xdr:colOff>
                    <xdr:row>20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0" name="Check Box 12">
              <controlPr defaultSize="0" autoFill="0" autoLine="0" autoPict="0">
                <anchor moveWithCells="1">
                  <from>
                    <xdr:col>2</xdr:col>
                    <xdr:colOff>1485900</xdr:colOff>
                    <xdr:row>32</xdr:row>
                    <xdr:rowOff>0</xdr:rowOff>
                  </from>
                  <to>
                    <xdr:col>4</xdr:col>
                    <xdr:colOff>209550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1" name="Check Box 13">
              <controlPr defaultSize="0" autoFill="0" autoLine="0" autoPict="0">
                <anchor moveWithCells="1">
                  <from>
                    <xdr:col>5</xdr:col>
                    <xdr:colOff>495300</xdr:colOff>
                    <xdr:row>32</xdr:row>
                    <xdr:rowOff>0</xdr:rowOff>
                  </from>
                  <to>
                    <xdr:col>6</xdr:col>
                    <xdr:colOff>908050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2" name="Check Box 14">
              <controlPr defaultSize="0" autoFill="0" autoLine="0" autoPict="0">
                <anchor moveWithCells="1">
                  <from>
                    <xdr:col>4</xdr:col>
                    <xdr:colOff>508000</xdr:colOff>
                    <xdr:row>32</xdr:row>
                    <xdr:rowOff>31750</xdr:rowOff>
                  </from>
                  <to>
                    <xdr:col>5</xdr:col>
                    <xdr:colOff>342900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3" name="Check Box 15">
              <controlPr defaultSize="0" autoFill="0" autoLine="0" autoPict="0">
                <anchor moveWithCells="1">
                  <from>
                    <xdr:col>2</xdr:col>
                    <xdr:colOff>508000</xdr:colOff>
                    <xdr:row>32</xdr:row>
                    <xdr:rowOff>0</xdr:rowOff>
                  </from>
                  <to>
                    <xdr:col>2</xdr:col>
                    <xdr:colOff>1333500</xdr:colOff>
                    <xdr:row>32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CE-1</vt:lpstr>
      <vt:lpstr>CE-2</vt:lpstr>
      <vt:lpstr>CE-3</vt:lpstr>
      <vt:lpstr>CE-4</vt:lpstr>
      <vt:lpstr>CE-5</vt:lpstr>
      <vt:lpstr>CE-6</vt:lpstr>
      <vt:lpstr>CE-7</vt:lpstr>
      <vt:lpstr>CE-8</vt:lpstr>
      <vt:lpstr>TQ</vt:lpstr>
      <vt:lpstr>WR</vt:lpstr>
      <vt:lpstr>CPR</vt:lpstr>
      <vt:lpstr>'CE-1'!Print_Area</vt:lpstr>
      <vt:lpstr>'CE-2'!Print_Area</vt:lpstr>
      <vt:lpstr>'CE-3'!Print_Area</vt:lpstr>
      <vt:lpstr>'CE-4'!Print_Area</vt:lpstr>
      <vt:lpstr>'CE-5'!Print_Area</vt:lpstr>
      <vt:lpstr>'CE-6'!Print_Area</vt:lpstr>
      <vt:lpstr>'CE-7'!Print_Area</vt:lpstr>
      <vt:lpstr>'CE-8'!Print_Area</vt:lpstr>
      <vt:lpstr>CPR!Print_Area</vt:lpstr>
      <vt:lpstr>TQ!Print_Area</vt:lpstr>
      <vt:lpstr>WR!Print_Area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DoD_Admin</dc:creator>
  <cp:lastModifiedBy>Kennedy, Ashley L CIV NAVFAC Atlantic, CI</cp:lastModifiedBy>
  <cp:lastPrinted>2022-07-06T12:29:30Z</cp:lastPrinted>
  <dcterms:created xsi:type="dcterms:W3CDTF">2022-06-29T19:33:58Z</dcterms:created>
  <dcterms:modified xsi:type="dcterms:W3CDTF">2022-08-11T13:10:57Z</dcterms:modified>
</cp:coreProperties>
</file>