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\COS - NEW\COSC - NEW\SMALL ARMS RANGES - Nielsen\FC 4-179-03F AFCEC-CF FC document\FC revision 2021\"/>
    </mc:Choice>
  </mc:AlternateContent>
  <bookViews>
    <workbookView xWindow="-7170" yWindow="1170" windowWidth="20745" windowHeight="7965"/>
  </bookViews>
  <sheets>
    <sheet name="21 Lane Indoor Small Arms Range" sheetId="1" r:id="rId1"/>
    <sheet name="14 Lane Indoor Small Arms Rang " sheetId="2" r:id="rId2"/>
    <sheet name="56 Lane Indoor Small Arms Range" sheetId="3" r:id="rId3"/>
  </sheets>
  <definedNames>
    <definedName name="_xlnm.Print_Area" localSheetId="1">'14 Lane Indoor Small Arms Rang '!$A$1:$R$81</definedName>
    <definedName name="_xlnm.Print_Area" localSheetId="0">'21 Lane Indoor Small Arms Range'!$A$1:$R$81</definedName>
    <definedName name="_xlnm.Print_Area" localSheetId="2">'56 Lane Indoor Small Arms Range'!$A$1:$R$81</definedName>
  </definedNames>
  <calcPr calcId="162913"/>
</workbook>
</file>

<file path=xl/calcChain.xml><?xml version="1.0" encoding="utf-8"?>
<calcChain xmlns="http://schemas.openxmlformats.org/spreadsheetml/2006/main">
  <c r="P51" i="1" l="1"/>
  <c r="P51" i="2"/>
  <c r="P51" i="3"/>
  <c r="P21" i="1"/>
  <c r="P20" i="1"/>
  <c r="P19" i="1"/>
  <c r="P21" i="3"/>
  <c r="P19" i="3"/>
  <c r="O18" i="2" l="1"/>
  <c r="P19" i="2"/>
  <c r="O51" i="3"/>
  <c r="O50" i="3"/>
  <c r="P50" i="3" s="1"/>
  <c r="O29" i="3"/>
  <c r="O51" i="2"/>
  <c r="O51" i="1"/>
  <c r="O50" i="2"/>
  <c r="P50" i="2" s="1"/>
  <c r="O50" i="1"/>
  <c r="P50" i="1" s="1"/>
  <c r="M6" i="1"/>
  <c r="M5" i="1"/>
  <c r="O52" i="3" l="1"/>
  <c r="O52" i="2"/>
  <c r="O52" i="1"/>
  <c r="O46" i="3"/>
  <c r="P46" i="3" s="1"/>
  <c r="O45" i="3"/>
  <c r="P45" i="3" s="1"/>
  <c r="O44" i="3"/>
  <c r="P44" i="3" s="1"/>
  <c r="O40" i="3"/>
  <c r="P40" i="3" s="1"/>
  <c r="O39" i="3"/>
  <c r="P39" i="3" s="1"/>
  <c r="O38" i="3"/>
  <c r="P38" i="3" s="1"/>
  <c r="O34" i="3"/>
  <c r="P34" i="3" s="1"/>
  <c r="O33" i="3"/>
  <c r="O30" i="3"/>
  <c r="P30" i="3" s="1"/>
  <c r="O25" i="3"/>
  <c r="P25" i="3" s="1"/>
  <c r="O21" i="3"/>
  <c r="O20" i="3"/>
  <c r="P20" i="3" s="1"/>
  <c r="O18" i="3"/>
  <c r="O14" i="3"/>
  <c r="P14" i="3" s="1"/>
  <c r="O13" i="3"/>
  <c r="P13" i="3" s="1"/>
  <c r="O9" i="3"/>
  <c r="P9" i="3" s="1"/>
  <c r="O8" i="3"/>
  <c r="P8" i="3" s="1"/>
  <c r="O7" i="3"/>
  <c r="P7" i="3" s="1"/>
  <c r="O6" i="3"/>
  <c r="P6" i="3" s="1"/>
  <c r="O5" i="3"/>
  <c r="P5" i="3" s="1"/>
  <c r="O46" i="2"/>
  <c r="P46" i="2" s="1"/>
  <c r="O45" i="2"/>
  <c r="P45" i="2" s="1"/>
  <c r="O44" i="2"/>
  <c r="P44" i="2" s="1"/>
  <c r="O40" i="2"/>
  <c r="P40" i="2" s="1"/>
  <c r="O39" i="2"/>
  <c r="P39" i="2" s="1"/>
  <c r="O38" i="2"/>
  <c r="P38" i="2" s="1"/>
  <c r="O34" i="2"/>
  <c r="P34" i="2" s="1"/>
  <c r="O33" i="2"/>
  <c r="P33" i="2" s="1"/>
  <c r="O29" i="2"/>
  <c r="O30" i="2" s="1"/>
  <c r="P30" i="2" s="1"/>
  <c r="O25" i="2"/>
  <c r="P25" i="2" s="1"/>
  <c r="O21" i="2"/>
  <c r="P21" i="2" s="1"/>
  <c r="O20" i="2"/>
  <c r="P14" i="2"/>
  <c r="O14" i="2"/>
  <c r="O13" i="2"/>
  <c r="O15" i="2" s="1"/>
  <c r="P15" i="2" s="1"/>
  <c r="O9" i="2"/>
  <c r="P9" i="2" s="1"/>
  <c r="O8" i="2"/>
  <c r="O7" i="2"/>
  <c r="P7" i="2" s="1"/>
  <c r="O6" i="2"/>
  <c r="P6" i="2" s="1"/>
  <c r="O5" i="2"/>
  <c r="P5" i="2" s="1"/>
  <c r="O6" i="1"/>
  <c r="P6" i="1" s="1"/>
  <c r="O21" i="1"/>
  <c r="O20" i="1"/>
  <c r="O46" i="1"/>
  <c r="P46" i="1" s="1"/>
  <c r="O45" i="1"/>
  <c r="P45" i="1" s="1"/>
  <c r="O44" i="1"/>
  <c r="O40" i="1"/>
  <c r="P40" i="1" s="1"/>
  <c r="O39" i="1"/>
  <c r="P39" i="1" s="1"/>
  <c r="O38" i="1"/>
  <c r="P38" i="1" s="1"/>
  <c r="O22" i="2" l="1"/>
  <c r="P22" i="2" s="1"/>
  <c r="P20" i="2"/>
  <c r="O47" i="2"/>
  <c r="P47" i="2" s="1"/>
  <c r="O15" i="3"/>
  <c r="P15" i="3" s="1"/>
  <c r="O26" i="3"/>
  <c r="P26" i="3" s="1"/>
  <c r="O22" i="3"/>
  <c r="P22" i="3" s="1"/>
  <c r="P52" i="1"/>
  <c r="O26" i="2"/>
  <c r="P26" i="2" s="1"/>
  <c r="P52" i="3"/>
  <c r="O35" i="3"/>
  <c r="P35" i="3" s="1"/>
  <c r="P52" i="2"/>
  <c r="O10" i="2"/>
  <c r="O41" i="3"/>
  <c r="P41" i="3" s="1"/>
  <c r="O10" i="3"/>
  <c r="P33" i="3"/>
  <c r="O47" i="3"/>
  <c r="P47" i="3" s="1"/>
  <c r="P29" i="3"/>
  <c r="P18" i="3"/>
  <c r="P29" i="2"/>
  <c r="P8" i="2"/>
  <c r="P18" i="2"/>
  <c r="O41" i="2"/>
  <c r="P41" i="2" s="1"/>
  <c r="P13" i="2"/>
  <c r="O35" i="2"/>
  <c r="P35" i="2" s="1"/>
  <c r="O47" i="1"/>
  <c r="P47" i="1" s="1"/>
  <c r="P44" i="1"/>
  <c r="O41" i="1"/>
  <c r="P41" i="1" s="1"/>
  <c r="P10" i="2" l="1"/>
  <c r="O55" i="2"/>
  <c r="O57" i="2" s="1"/>
  <c r="P57" i="2" s="1"/>
  <c r="O55" i="3"/>
  <c r="O57" i="3" s="1"/>
  <c r="P57" i="3" s="1"/>
  <c r="P10" i="3"/>
  <c r="O34" i="1"/>
  <c r="P34" i="1" s="1"/>
  <c r="O33" i="1"/>
  <c r="P33" i="1" s="1"/>
  <c r="P55" i="3" l="1"/>
  <c r="P55" i="2"/>
  <c r="O35" i="1"/>
  <c r="P35" i="1" s="1"/>
  <c r="O14" i="1" l="1"/>
  <c r="O13" i="1"/>
  <c r="O7" i="1"/>
  <c r="O8" i="1"/>
  <c r="O9" i="1"/>
  <c r="O5" i="1"/>
  <c r="O18" i="1"/>
  <c r="P14" i="1" l="1"/>
  <c r="P9" i="1"/>
  <c r="P8" i="1"/>
  <c r="O25" i="1"/>
  <c r="O10" i="1"/>
  <c r="O26" i="1" l="1"/>
  <c r="P25" i="1"/>
  <c r="O29" i="1"/>
  <c r="P26" i="1" l="1"/>
  <c r="O30" i="1"/>
  <c r="P30" i="1" s="1"/>
  <c r="P29" i="1"/>
  <c r="P18" i="1"/>
  <c r="P13" i="1"/>
  <c r="P7" i="1"/>
  <c r="P5" i="1"/>
  <c r="O22" i="1" l="1"/>
  <c r="O15" i="1"/>
  <c r="O55" i="1" l="1"/>
  <c r="P55" i="1" s="1"/>
  <c r="P22" i="1"/>
  <c r="P15" i="1"/>
  <c r="P10" i="1"/>
  <c r="O57" i="1" l="1"/>
  <c r="P57" i="1" s="1"/>
</calcChain>
</file>

<file path=xl/sharedStrings.xml><?xml version="1.0" encoding="utf-8"?>
<sst xmlns="http://schemas.openxmlformats.org/spreadsheetml/2006/main" count="303" uniqueCount="99">
  <si>
    <t>NO. OCCUP</t>
  </si>
  <si>
    <t>COMMENTS</t>
  </si>
  <si>
    <t>SF</t>
  </si>
  <si>
    <t>SM</t>
  </si>
  <si>
    <t>NET TO GROSS</t>
  </si>
  <si>
    <t>Mechanical</t>
  </si>
  <si>
    <t>Electrical</t>
  </si>
  <si>
    <t>Telecommunications</t>
  </si>
  <si>
    <t>SUBTOTAL BUILDING SUPPORT AREA</t>
  </si>
  <si>
    <t>MODULE NO.</t>
  </si>
  <si>
    <t>TOTAL FACILITY GROSS AREA</t>
  </si>
  <si>
    <t>TOTAL FACILITY NET FLOOR AREA</t>
  </si>
  <si>
    <t>COMMENTS:</t>
  </si>
  <si>
    <t>A</t>
  </si>
  <si>
    <t>A.1</t>
  </si>
  <si>
    <t>A.2</t>
  </si>
  <si>
    <t>A.3</t>
  </si>
  <si>
    <t>A.4</t>
  </si>
  <si>
    <t>A.5</t>
  </si>
  <si>
    <t>B</t>
  </si>
  <si>
    <t>C</t>
  </si>
  <si>
    <t>B.1</t>
  </si>
  <si>
    <t>B.2</t>
  </si>
  <si>
    <t>C.1</t>
  </si>
  <si>
    <t>D</t>
  </si>
  <si>
    <t>D.1</t>
  </si>
  <si>
    <t>E</t>
  </si>
  <si>
    <t>E.1</t>
  </si>
  <si>
    <t>AREA</t>
  </si>
  <si>
    <t>INDIVIDUAL ROOM RQRMNTS</t>
  </si>
  <si>
    <t>SUBTOTAL TRAINING AREA</t>
  </si>
  <si>
    <t>F</t>
  </si>
  <si>
    <t>F.1</t>
  </si>
  <si>
    <t>F.2</t>
  </si>
  <si>
    <t>F.3</t>
  </si>
  <si>
    <t>NET USER REQUIREMENTS</t>
  </si>
  <si>
    <t>Building Support</t>
  </si>
  <si>
    <t>Training</t>
  </si>
  <si>
    <t>NO. OF ROOMS REQD</t>
  </si>
  <si>
    <t>SF PER USER</t>
  </si>
  <si>
    <t>Administration</t>
  </si>
  <si>
    <t>Arms Range</t>
  </si>
  <si>
    <t>Maintenance</t>
  </si>
  <si>
    <t>Cleaning</t>
  </si>
  <si>
    <t>Storage</t>
  </si>
  <si>
    <t>G</t>
  </si>
  <si>
    <t>Utility</t>
  </si>
  <si>
    <t>H</t>
  </si>
  <si>
    <t>Queuing</t>
  </si>
  <si>
    <t>Break</t>
  </si>
  <si>
    <t>NCOIC Office</t>
  </si>
  <si>
    <t>Open Office</t>
  </si>
  <si>
    <t>Admin / Instructor Storage</t>
  </si>
  <si>
    <t>Range Supplies</t>
  </si>
  <si>
    <t>Classroom</t>
  </si>
  <si>
    <t>Weapons Simulator</t>
  </si>
  <si>
    <t>Observation Room</t>
  </si>
  <si>
    <t>C.2</t>
  </si>
  <si>
    <t>C.3</t>
  </si>
  <si>
    <t>C.4</t>
  </si>
  <si>
    <t>Weapons Maintenance Shop</t>
  </si>
  <si>
    <t>Student Weapons Cleaning</t>
  </si>
  <si>
    <t>Arms Vault</t>
  </si>
  <si>
    <t>Issue Room</t>
  </si>
  <si>
    <t>Restrooms / Locker Rooms</t>
  </si>
  <si>
    <t>Janitor's Closet</t>
  </si>
  <si>
    <t>Laundry Room</t>
  </si>
  <si>
    <t>SUBTOTAL ADMINISTRATION AREA</t>
  </si>
  <si>
    <t>SUBTOTAL ARMS RANGE AREA</t>
  </si>
  <si>
    <t>SUBTOTAL MAINTENANCE AREA</t>
  </si>
  <si>
    <t>SUBTOTAL CLEANING  AREA</t>
  </si>
  <si>
    <t>SUBTOTAL STORAGE AREA</t>
  </si>
  <si>
    <t>SUBTOTAL UTILITY AREA</t>
  </si>
  <si>
    <t>Weapons Maintenance Shop area based upon specific requirements per AFSF HQ</t>
  </si>
  <si>
    <t>Student Weapons Cleaning area based upon specific requirements per AFSF HQ</t>
  </si>
  <si>
    <t>Arms Range area based upon requirements set forth in UFC 4-215-01</t>
  </si>
  <si>
    <t>Issue Room area based upon 12'-0" minimum depth for proper distribution and clearing of arms</t>
  </si>
  <si>
    <t>Net to Gross Area includes circulation, walls, and corridors</t>
  </si>
  <si>
    <t xml:space="preserve">This facility has a low net to gross factor due to the square footage of the indoor small arms range </t>
  </si>
  <si>
    <t>Building Support areas may differ per climatic and systematic requirements</t>
  </si>
  <si>
    <t>Queuing area based upon 20 sq ft per occupant with additional 60 sq ft for Vestibule; Refer AFI 32-1084 Table 6.3 - Waiting and Vestibule</t>
  </si>
  <si>
    <t>Open Office area based upon 80 sq ft per occupant with additonal 20 sq ft for administrative support; Refer AFI 32-1084 6.1.2.1, 6.1.2.3, and Table 6.2.1</t>
  </si>
  <si>
    <t>Observation Room area based upon 64 sq ft per occupant, Refer AFI 32-1084 Table 6.2.1</t>
  </si>
  <si>
    <t>12,13</t>
  </si>
  <si>
    <t>NCOIC Office area based upon Private office with up to two visitors; Refer AFI 32-1084 Table 6.2</t>
  </si>
  <si>
    <t>Break area based upon 20 sq ft per occupant; Arms Range to conduct simultaneous training</t>
  </si>
  <si>
    <t>Weapons Maintenance Shop area based upon specific requirements per AFSF</t>
  </si>
  <si>
    <t>Student Weapons Cleaning area based upon specific requirements per AFSF</t>
  </si>
  <si>
    <t>Exterior Elements</t>
  </si>
  <si>
    <t>Mechanical Yard</t>
  </si>
  <si>
    <t xml:space="preserve">Student Weapons Cleaning area based upon specific requirements per AFSF </t>
  </si>
  <si>
    <t>Exterior Canopy</t>
  </si>
  <si>
    <t>Arms Range Mechanical Yard and Exterior Canopy are covered exterior spaces and are calculated at 1/2 square footage</t>
  </si>
  <si>
    <t>10 point sim</t>
  </si>
  <si>
    <t>5 point sim</t>
  </si>
  <si>
    <t>20 point sim</t>
  </si>
  <si>
    <t xml:space="preserve">Classroom / Weapons Simulator areas based upon specific requirements per AFSF.  10 point MEGGITT FATS 100 MIL  </t>
  </si>
  <si>
    <t>Classroom / Weapons Simulator areas based upon specific requirements per AFSF.   5 point MEGGITT FATS 100 MIL</t>
  </si>
  <si>
    <t>Classroom / Weapons Simulator areas based upon specific requirements per AFSF HQ.     20 point MEGGITT simulator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</si>
</sst>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DCE1"/>
        <bgColor indexed="64"/>
      </patternFill>
    </fill>
    <fill>
      <patternFill patternType="solid">
        <fgColor rgb="FFFFC3A5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rgb="FFFAFAAF"/>
        <bgColor indexed="64"/>
      </patternFill>
    </fill>
    <fill>
      <patternFill patternType="solid">
        <fgColor rgb="FFE1C8FF"/>
        <bgColor indexed="64"/>
      </patternFill>
    </fill>
    <fill>
      <patternFill patternType="solid">
        <fgColor rgb="FFBED2BE"/>
        <bgColor indexed="64"/>
      </patternFill>
    </fill>
    <fill>
      <patternFill patternType="solid">
        <fgColor rgb="FFB4BEE1"/>
        <bgColor indexed="64"/>
      </patternFill>
    </fill>
    <fill>
      <patternFill patternType="solid">
        <fgColor rgb="FFC8C8C8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6" fillId="2" borderId="5" xfId="0" applyFont="1" applyFill="1" applyBorder="1"/>
    <xf numFmtId="0" fontId="6" fillId="2" borderId="7" xfId="0" applyFont="1" applyFill="1" applyBorder="1"/>
    <xf numFmtId="0" fontId="6" fillId="2" borderId="1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3" fillId="0" borderId="18" xfId="0" applyFont="1" applyBorder="1"/>
    <xf numFmtId="0" fontId="3" fillId="0" borderId="19" xfId="0" applyFont="1" applyBorder="1" applyAlignment="1">
      <alignment horizontal="right"/>
    </xf>
    <xf numFmtId="0" fontId="4" fillId="0" borderId="2" xfId="0" applyFont="1" applyBorder="1"/>
    <xf numFmtId="0" fontId="3" fillId="0" borderId="4" xfId="0" applyFont="1" applyBorder="1" applyAlignment="1">
      <alignment horizontal="right"/>
    </xf>
    <xf numFmtId="4" fontId="3" fillId="0" borderId="2" xfId="0" applyNumberFormat="1" applyFont="1" applyBorder="1"/>
    <xf numFmtId="0" fontId="4" fillId="0" borderId="9" xfId="0" applyFont="1" applyBorder="1" applyAlignment="1">
      <alignment horizontal="right"/>
    </xf>
    <xf numFmtId="9" fontId="4" fillId="0" borderId="1" xfId="0" applyNumberFormat="1" applyFont="1" applyBorder="1"/>
    <xf numFmtId="4" fontId="4" fillId="0" borderId="8" xfId="0" applyNumberFormat="1" applyFont="1" applyBorder="1"/>
    <xf numFmtId="0" fontId="1" fillId="0" borderId="0" xfId="0" applyFont="1" applyAlignment="1">
      <alignment horizontal="center"/>
    </xf>
    <xf numFmtId="4" fontId="7" fillId="2" borderId="17" xfId="0" applyNumberFormat="1" applyFont="1" applyFill="1" applyBorder="1" applyAlignment="1">
      <alignment horizontal="center" wrapText="1"/>
    </xf>
    <xf numFmtId="0" fontId="5" fillId="0" borderId="24" xfId="0" applyFont="1" applyBorder="1"/>
    <xf numFmtId="0" fontId="5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8" xfId="0" applyFont="1" applyBorder="1"/>
    <xf numFmtId="0" fontId="1" fillId="0" borderId="9" xfId="0" applyFont="1" applyBorder="1"/>
    <xf numFmtId="0" fontId="6" fillId="0" borderId="15" xfId="0" applyFont="1" applyFill="1" applyBorder="1"/>
    <xf numFmtId="0" fontId="6" fillId="0" borderId="1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" fontId="4" fillId="0" borderId="0" xfId="0" applyNumberFormat="1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4" fillId="0" borderId="15" xfId="0" applyFont="1" applyBorder="1"/>
    <xf numFmtId="0" fontId="4" fillId="0" borderId="20" xfId="0" applyFont="1" applyBorder="1"/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23" xfId="0" applyFont="1" applyBorder="1" applyAlignment="1">
      <alignment horizontal="center"/>
    </xf>
    <xf numFmtId="0" fontId="4" fillId="0" borderId="25" xfId="0" applyFont="1" applyBorder="1"/>
    <xf numFmtId="0" fontId="3" fillId="0" borderId="20" xfId="0" applyFont="1" applyBorder="1"/>
    <xf numFmtId="0" fontId="0" fillId="0" borderId="23" xfId="0" applyFont="1" applyBorder="1" applyAlignment="1">
      <alignment horizontal="center"/>
    </xf>
    <xf numFmtId="0" fontId="0" fillId="0" borderId="9" xfId="0" applyFont="1" applyBorder="1"/>
    <xf numFmtId="0" fontId="4" fillId="0" borderId="8" xfId="0" applyFont="1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5" xfId="0" applyFont="1" applyBorder="1"/>
    <xf numFmtId="0" fontId="1" fillId="0" borderId="7" xfId="0" applyFont="1" applyBorder="1" applyAlignment="1">
      <alignment vertical="top"/>
    </xf>
    <xf numFmtId="0" fontId="5" fillId="0" borderId="9" xfId="0" applyFont="1" applyBorder="1"/>
    <xf numFmtId="0" fontId="2" fillId="0" borderId="9" xfId="0" applyFont="1" applyBorder="1"/>
    <xf numFmtId="0" fontId="0" fillId="0" borderId="9" xfId="0" applyBorder="1"/>
    <xf numFmtId="0" fontId="4" fillId="3" borderId="5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9" fillId="0" borderId="26" xfId="0" applyFont="1" applyBorder="1"/>
    <xf numFmtId="0" fontId="9" fillId="0" borderId="26" xfId="0" applyFont="1" applyFill="1" applyBorder="1"/>
    <xf numFmtId="0" fontId="9" fillId="0" borderId="26" xfId="0" applyFont="1" applyBorder="1" applyAlignment="1">
      <alignment horizontal="center" wrapText="1"/>
    </xf>
    <xf numFmtId="0" fontId="10" fillId="3" borderId="7" xfId="0" applyFont="1" applyFill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4" fillId="0" borderId="26" xfId="0" applyFont="1" applyBorder="1"/>
    <xf numFmtId="0" fontId="4" fillId="0" borderId="10" xfId="0" applyFont="1" applyBorder="1"/>
    <xf numFmtId="0" fontId="10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4" fontId="10" fillId="0" borderId="0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4" fontId="3" fillId="0" borderId="27" xfId="0" applyNumberFormat="1" applyFont="1" applyBorder="1"/>
    <xf numFmtId="4" fontId="4" fillId="0" borderId="16" xfId="0" applyNumberFormat="1" applyFont="1" applyBorder="1"/>
    <xf numFmtId="3" fontId="10" fillId="3" borderId="5" xfId="0" applyNumberFormat="1" applyFont="1" applyFill="1" applyBorder="1"/>
    <xf numFmtId="3" fontId="10" fillId="3" borderId="17" xfId="0" applyNumberFormat="1" applyFont="1" applyFill="1" applyBorder="1"/>
    <xf numFmtId="0" fontId="4" fillId="4" borderId="15" xfId="0" applyFont="1" applyFill="1" applyBorder="1" applyAlignment="1">
      <alignment horizontal="right"/>
    </xf>
    <xf numFmtId="0" fontId="3" fillId="4" borderId="20" xfId="0" applyFont="1" applyFill="1" applyBorder="1"/>
    <xf numFmtId="0" fontId="4" fillId="4" borderId="15" xfId="0" applyFont="1" applyFill="1" applyBorder="1"/>
    <xf numFmtId="0" fontId="4" fillId="4" borderId="0" xfId="0" applyFont="1" applyFill="1" applyBorder="1"/>
    <xf numFmtId="0" fontId="4" fillId="4" borderId="8" xfId="0" applyFont="1" applyFill="1" applyBorder="1"/>
    <xf numFmtId="4" fontId="4" fillId="4" borderId="16" xfId="0" applyNumberFormat="1" applyFont="1" applyFill="1" applyBorder="1"/>
    <xf numFmtId="0" fontId="3" fillId="4" borderId="0" xfId="0" applyFont="1" applyFill="1" applyBorder="1"/>
    <xf numFmtId="0" fontId="3" fillId="4" borderId="18" xfId="0" applyFont="1" applyFill="1" applyBorder="1"/>
    <xf numFmtId="4" fontId="3" fillId="4" borderId="14" xfId="0" applyNumberFormat="1" applyFont="1" applyFill="1" applyBorder="1"/>
    <xf numFmtId="0" fontId="4" fillId="4" borderId="1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1" fillId="4" borderId="0" xfId="0" applyFont="1" applyFill="1" applyBorder="1"/>
    <xf numFmtId="0" fontId="4" fillId="4" borderId="9" xfId="0" applyFont="1" applyFill="1" applyBorder="1"/>
    <xf numFmtId="3" fontId="4" fillId="4" borderId="15" xfId="0" applyNumberFormat="1" applyFont="1" applyFill="1" applyBorder="1"/>
    <xf numFmtId="3" fontId="4" fillId="4" borderId="22" xfId="0" applyNumberFormat="1" applyFont="1" applyFill="1" applyBorder="1"/>
    <xf numFmtId="4" fontId="4" fillId="4" borderId="9" xfId="0" applyNumberFormat="1" applyFont="1" applyFill="1" applyBorder="1"/>
    <xf numFmtId="0" fontId="4" fillId="4" borderId="20" xfId="0" applyFont="1" applyFill="1" applyBorder="1" applyAlignment="1">
      <alignment horizontal="center"/>
    </xf>
    <xf numFmtId="0" fontId="4" fillId="4" borderId="18" xfId="0" applyFont="1" applyFill="1" applyBorder="1"/>
    <xf numFmtId="0" fontId="3" fillId="4" borderId="19" xfId="0" applyFont="1" applyFill="1" applyBorder="1" applyAlignment="1">
      <alignment horizontal="right"/>
    </xf>
    <xf numFmtId="0" fontId="4" fillId="4" borderId="20" xfId="0" applyFont="1" applyFill="1" applyBorder="1"/>
    <xf numFmtId="0" fontId="4" fillId="4" borderId="22" xfId="0" applyFont="1" applyFill="1" applyBorder="1"/>
    <xf numFmtId="0" fontId="4" fillId="4" borderId="21" xfId="0" applyFont="1" applyFill="1" applyBorder="1"/>
    <xf numFmtId="0" fontId="3" fillId="4" borderId="19" xfId="0" applyFont="1" applyFill="1" applyBorder="1" applyAlignment="1">
      <alignment horizontal="right" vertical="center"/>
    </xf>
    <xf numFmtId="0" fontId="8" fillId="3" borderId="2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right"/>
    </xf>
    <xf numFmtId="9" fontId="4" fillId="0" borderId="0" xfId="0" applyNumberFormat="1" applyFont="1" applyBorder="1"/>
    <xf numFmtId="0" fontId="0" fillId="4" borderId="0" xfId="0" applyFont="1" applyFill="1" applyBorder="1"/>
    <xf numFmtId="0" fontId="8" fillId="4" borderId="2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9" borderId="11" xfId="0" applyFont="1" applyFill="1" applyBorder="1" applyAlignment="1">
      <alignment horizontal="center"/>
    </xf>
    <xf numFmtId="0" fontId="4" fillId="9" borderId="11" xfId="0" applyFont="1" applyFill="1" applyBorder="1"/>
    <xf numFmtId="0" fontId="4" fillId="9" borderId="12" xfId="0" applyFont="1" applyFill="1" applyBorder="1"/>
    <xf numFmtId="4" fontId="4" fillId="9" borderId="13" xfId="0" applyNumberFormat="1" applyFont="1" applyFill="1" applyBorder="1"/>
    <xf numFmtId="0" fontId="4" fillId="10" borderId="11" xfId="0" applyFont="1" applyFill="1" applyBorder="1" applyAlignment="1">
      <alignment horizontal="center"/>
    </xf>
    <xf numFmtId="0" fontId="4" fillId="10" borderId="11" xfId="0" applyFont="1" applyFill="1" applyBorder="1"/>
    <xf numFmtId="0" fontId="4" fillId="10" borderId="12" xfId="0" applyFont="1" applyFill="1" applyBorder="1"/>
    <xf numFmtId="4" fontId="4" fillId="10" borderId="13" xfId="0" applyNumberFormat="1" applyFont="1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4" fillId="11" borderId="11" xfId="0" applyFont="1" applyFill="1" applyBorder="1" applyAlignment="1">
      <alignment horizontal="center"/>
    </xf>
    <xf numFmtId="0" fontId="4" fillId="11" borderId="11" xfId="0" applyFont="1" applyFill="1" applyBorder="1"/>
    <xf numFmtId="0" fontId="4" fillId="11" borderId="1" xfId="0" applyFont="1" applyFill="1" applyBorder="1"/>
    <xf numFmtId="4" fontId="4" fillId="11" borderId="13" xfId="0" applyNumberFormat="1" applyFont="1" applyFill="1" applyBorder="1"/>
    <xf numFmtId="0" fontId="4" fillId="11" borderId="12" xfId="0" applyFont="1" applyFill="1" applyBorder="1"/>
    <xf numFmtId="0" fontId="4" fillId="12" borderId="11" xfId="0" applyFont="1" applyFill="1" applyBorder="1" applyAlignment="1">
      <alignment horizontal="center"/>
    </xf>
    <xf numFmtId="0" fontId="4" fillId="12" borderId="11" xfId="0" applyFont="1" applyFill="1" applyBorder="1"/>
    <xf numFmtId="0" fontId="4" fillId="12" borderId="1" xfId="0" applyFont="1" applyFill="1" applyBorder="1"/>
    <xf numFmtId="0" fontId="4" fillId="12" borderId="12" xfId="0" applyFont="1" applyFill="1" applyBorder="1"/>
    <xf numFmtId="4" fontId="4" fillId="12" borderId="13" xfId="0" applyNumberFormat="1" applyFont="1" applyFill="1" applyBorder="1"/>
    <xf numFmtId="0" fontId="4" fillId="11" borderId="12" xfId="0" applyFont="1" applyFill="1" applyBorder="1"/>
    <xf numFmtId="0" fontId="4" fillId="12" borderId="12" xfId="0" applyFont="1" applyFill="1" applyBorder="1"/>
    <xf numFmtId="0" fontId="4" fillId="9" borderId="12" xfId="0" applyFont="1" applyFill="1" applyBorder="1"/>
    <xf numFmtId="0" fontId="4" fillId="10" borderId="12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12" xfId="0" applyFont="1" applyFill="1" applyBorder="1"/>
    <xf numFmtId="4" fontId="4" fillId="0" borderId="13" xfId="0" applyNumberFormat="1" applyFont="1" applyFill="1" applyBorder="1"/>
    <xf numFmtId="0" fontId="4" fillId="4" borderId="28" xfId="0" applyFont="1" applyFill="1" applyBorder="1"/>
    <xf numFmtId="0" fontId="5" fillId="0" borderId="0" xfId="0" applyFont="1" applyBorder="1" applyAlignment="1">
      <alignment horizontal="left" vertical="top"/>
    </xf>
    <xf numFmtId="0" fontId="4" fillId="6" borderId="23" xfId="0" applyFont="1" applyFill="1" applyBorder="1"/>
    <xf numFmtId="0" fontId="4" fillId="6" borderId="25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4" fillId="8" borderId="23" xfId="0" applyFont="1" applyFill="1" applyBorder="1"/>
    <xf numFmtId="0" fontId="4" fillId="8" borderId="25" xfId="0" applyFont="1" applyFill="1" applyBorder="1"/>
    <xf numFmtId="0" fontId="4" fillId="9" borderId="12" xfId="0" applyFont="1" applyFill="1" applyBorder="1"/>
    <xf numFmtId="0" fontId="4" fillId="9" borderId="13" xfId="0" applyFont="1" applyFill="1" applyBorder="1"/>
    <xf numFmtId="0" fontId="4" fillId="10" borderId="12" xfId="0" applyFont="1" applyFill="1" applyBorder="1"/>
    <xf numFmtId="0" fontId="4" fillId="10" borderId="13" xfId="0" applyFont="1" applyFill="1" applyBorder="1"/>
    <xf numFmtId="0" fontId="4" fillId="5" borderId="23" xfId="0" applyFont="1" applyFill="1" applyBorder="1"/>
    <xf numFmtId="0" fontId="4" fillId="5" borderId="25" xfId="0" applyFont="1" applyFill="1" applyBorder="1"/>
    <xf numFmtId="0" fontId="8" fillId="3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4" fillId="7" borderId="23" xfId="0" applyFont="1" applyFill="1" applyBorder="1"/>
    <xf numFmtId="0" fontId="4" fillId="7" borderId="25" xfId="0" applyFont="1" applyFill="1" applyBorder="1"/>
    <xf numFmtId="0" fontId="4" fillId="11" borderId="12" xfId="0" applyFont="1" applyFill="1" applyBorder="1"/>
    <xf numFmtId="0" fontId="4" fillId="11" borderId="13" xfId="0" applyFont="1" applyFill="1" applyBorder="1"/>
    <xf numFmtId="0" fontId="4" fillId="12" borderId="12" xfId="0" applyFont="1" applyFill="1" applyBorder="1"/>
    <xf numFmtId="0" fontId="4" fillId="12" borderId="13" xfId="0" applyFont="1" applyFill="1" applyBorder="1"/>
    <xf numFmtId="0" fontId="4" fillId="0" borderId="12" xfId="0" applyFont="1" applyFill="1" applyBorder="1"/>
    <xf numFmtId="0" fontId="4" fillId="0" borderId="13" xfId="0" applyFont="1" applyFill="1" applyBorder="1"/>
    <xf numFmtId="0" fontId="5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C8C8"/>
      <color rgb="FFB4BEE1"/>
      <color rgb="FFBED2BE"/>
      <color rgb="FFE1C8FF"/>
      <color rgb="FFFAFAAF"/>
      <color rgb="FFFFAAAA"/>
      <color rgb="FFFFC3A5"/>
      <color rgb="FFB9DCE1"/>
      <color rgb="FF628594"/>
      <color rgb="FF8BA6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4"/>
  <sheetViews>
    <sheetView tabSelected="1" view="pageLayout" zoomScaleNormal="100" workbookViewId="0">
      <selection activeCell="M56" sqref="M56"/>
    </sheetView>
  </sheetViews>
  <sheetFormatPr defaultColWidth="2.140625" defaultRowHeight="12.75" x14ac:dyDescent="0.2"/>
  <cols>
    <col min="1" max="1" width="1.42578125" style="27" customWidth="1"/>
    <col min="2" max="2" width="11.42578125" style="19" customWidth="1"/>
    <col min="3" max="3" width="1.28515625" style="1" customWidth="1"/>
    <col min="4" max="4" width="3" style="1" customWidth="1"/>
    <col min="5" max="5" width="59.42578125" style="1" customWidth="1"/>
    <col min="6" max="6" width="1.42578125" style="1" customWidth="1"/>
    <col min="7" max="7" width="9.710937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11.140625" style="1" customWidth="1"/>
    <col min="12" max="12" width="1.42578125" style="1" customWidth="1"/>
    <col min="13" max="13" width="16.28515625" style="1" customWidth="1"/>
    <col min="14" max="14" width="1.42578125" style="1" customWidth="1"/>
    <col min="15" max="15" width="11.28515625" style="1" customWidth="1"/>
    <col min="16" max="16" width="10" style="3" customWidth="1"/>
    <col min="17" max="17" width="2" style="1" customWidth="1"/>
    <col min="18" max="18" width="15.42578125" style="1" customWidth="1"/>
    <col min="19" max="19" width="2.140625" style="26"/>
    <col min="20" max="16384" width="2.140625" style="1"/>
  </cols>
  <sheetData>
    <row r="1" spans="1:20" s="21" customFormat="1" ht="48.75" customHeight="1" thickBot="1" x14ac:dyDescent="0.25">
      <c r="A1" s="59"/>
      <c r="B1" s="63" t="s">
        <v>9</v>
      </c>
      <c r="C1" s="64"/>
      <c r="D1" s="166" t="s">
        <v>28</v>
      </c>
      <c r="E1" s="167"/>
      <c r="F1" s="65"/>
      <c r="G1" s="63" t="s">
        <v>0</v>
      </c>
      <c r="H1" s="107"/>
      <c r="I1" s="102" t="s">
        <v>39</v>
      </c>
      <c r="J1" s="66"/>
      <c r="K1" s="63" t="s">
        <v>38</v>
      </c>
      <c r="L1" s="66"/>
      <c r="M1" s="63" t="s">
        <v>29</v>
      </c>
      <c r="N1" s="66"/>
      <c r="O1" s="164" t="s">
        <v>35</v>
      </c>
      <c r="P1" s="165"/>
      <c r="Q1" s="66"/>
      <c r="R1" s="63" t="s">
        <v>1</v>
      </c>
      <c r="S1" s="22"/>
      <c r="T1" s="22"/>
    </row>
    <row r="2" spans="1:20" ht="15.75" thickBot="1" x14ac:dyDescent="0.3">
      <c r="B2" s="6"/>
      <c r="C2" s="23"/>
      <c r="D2" s="4"/>
      <c r="E2" s="5"/>
      <c r="F2" s="28"/>
      <c r="G2" s="6"/>
      <c r="H2" s="108"/>
      <c r="I2" s="103"/>
      <c r="J2" s="29"/>
      <c r="K2" s="6"/>
      <c r="L2" s="30"/>
      <c r="M2" s="7" t="s">
        <v>2</v>
      </c>
      <c r="N2" s="29"/>
      <c r="O2" s="7" t="s">
        <v>2</v>
      </c>
      <c r="P2" s="20" t="s">
        <v>3</v>
      </c>
      <c r="Q2" s="29"/>
      <c r="R2" s="6"/>
      <c r="S2" s="23"/>
    </row>
    <row r="3" spans="1:20" ht="7.5" customHeight="1" thickBot="1" x14ac:dyDescent="0.25">
      <c r="B3" s="46"/>
      <c r="C3" s="23"/>
      <c r="D3" s="9"/>
      <c r="E3" s="9"/>
      <c r="F3" s="9"/>
      <c r="G3" s="9"/>
      <c r="H3" s="82"/>
      <c r="I3" s="9"/>
      <c r="J3" s="9"/>
      <c r="K3" s="9"/>
      <c r="L3" s="9"/>
      <c r="M3" s="9"/>
      <c r="N3" s="9"/>
      <c r="O3" s="9"/>
      <c r="P3" s="31"/>
      <c r="Q3" s="9"/>
      <c r="R3" s="47"/>
      <c r="S3" s="23"/>
    </row>
    <row r="4" spans="1:20" ht="15.75" customHeight="1" thickBot="1" x14ac:dyDescent="0.25">
      <c r="B4" s="109" t="s">
        <v>13</v>
      </c>
      <c r="C4" s="90"/>
      <c r="D4" s="162" t="s">
        <v>40</v>
      </c>
      <c r="E4" s="163"/>
      <c r="F4" s="82"/>
      <c r="G4" s="110"/>
      <c r="H4" s="82"/>
      <c r="I4" s="110"/>
      <c r="J4" s="82"/>
      <c r="K4" s="110"/>
      <c r="L4" s="82"/>
      <c r="M4" s="110"/>
      <c r="N4" s="82"/>
      <c r="O4" s="162"/>
      <c r="P4" s="163"/>
      <c r="Q4" s="82"/>
      <c r="R4" s="110"/>
      <c r="S4" s="23"/>
    </row>
    <row r="5" spans="1:20" ht="14.25" x14ac:dyDescent="0.2">
      <c r="B5" s="88" t="s">
        <v>14</v>
      </c>
      <c r="C5" s="23"/>
      <c r="D5" s="8"/>
      <c r="E5" s="10" t="s">
        <v>48</v>
      </c>
      <c r="F5" s="9"/>
      <c r="G5" s="79">
        <v>24</v>
      </c>
      <c r="H5" s="104"/>
      <c r="I5" s="79">
        <v>20</v>
      </c>
      <c r="J5" s="9"/>
      <c r="K5" s="81">
        <v>1</v>
      </c>
      <c r="L5" s="82"/>
      <c r="M5" s="81">
        <f>G5*I5+60</f>
        <v>540</v>
      </c>
      <c r="N5" s="82"/>
      <c r="O5" s="83">
        <f>K5*M5</f>
        <v>540</v>
      </c>
      <c r="P5" s="84">
        <f t="shared" ref="P5:P10" si="0">O5*0.0929</f>
        <v>50.165999999999997</v>
      </c>
      <c r="Q5" s="9"/>
      <c r="R5" s="40">
        <v>1</v>
      </c>
      <c r="S5" s="23"/>
    </row>
    <row r="6" spans="1:20" ht="15" x14ac:dyDescent="0.25">
      <c r="B6" s="88" t="s">
        <v>15</v>
      </c>
      <c r="C6" s="23"/>
      <c r="D6" s="8"/>
      <c r="E6" s="10" t="s">
        <v>49</v>
      </c>
      <c r="F6" s="9"/>
      <c r="G6" s="79">
        <v>24</v>
      </c>
      <c r="H6" s="104"/>
      <c r="I6" s="79">
        <v>20</v>
      </c>
      <c r="J6" s="9"/>
      <c r="K6" s="81">
        <v>1</v>
      </c>
      <c r="L6" s="82"/>
      <c r="M6" s="79">
        <f>G6*I6</f>
        <v>480</v>
      </c>
      <c r="N6" s="82"/>
      <c r="O6" s="83">
        <f>K6*M6</f>
        <v>480</v>
      </c>
      <c r="P6" s="84">
        <f t="shared" si="0"/>
        <v>44.591999999999999</v>
      </c>
      <c r="Q6" s="9"/>
      <c r="R6" s="40">
        <v>2</v>
      </c>
      <c r="S6" s="24"/>
    </row>
    <row r="7" spans="1:20" ht="14.25" x14ac:dyDescent="0.2">
      <c r="B7" s="88" t="s">
        <v>16</v>
      </c>
      <c r="C7" s="23"/>
      <c r="D7" s="8"/>
      <c r="E7" s="10" t="s">
        <v>50</v>
      </c>
      <c r="F7" s="9"/>
      <c r="G7" s="79">
        <v>1</v>
      </c>
      <c r="H7" s="104"/>
      <c r="I7" s="79">
        <v>140</v>
      </c>
      <c r="J7" s="9"/>
      <c r="K7" s="81">
        <v>1</v>
      </c>
      <c r="L7" s="82"/>
      <c r="M7" s="81">
        <v>140</v>
      </c>
      <c r="N7" s="82"/>
      <c r="O7" s="83">
        <f t="shared" ref="O7:O9" si="1">K7*M7</f>
        <v>140</v>
      </c>
      <c r="P7" s="84">
        <f t="shared" si="0"/>
        <v>13.006</v>
      </c>
      <c r="Q7" s="9"/>
      <c r="R7" s="40">
        <v>3</v>
      </c>
      <c r="S7" s="23"/>
    </row>
    <row r="8" spans="1:20" ht="14.25" x14ac:dyDescent="0.2">
      <c r="B8" s="88" t="s">
        <v>17</v>
      </c>
      <c r="C8" s="23"/>
      <c r="D8" s="8"/>
      <c r="E8" s="10" t="s">
        <v>51</v>
      </c>
      <c r="F8" s="9"/>
      <c r="G8" s="79">
        <v>4</v>
      </c>
      <c r="H8" s="104"/>
      <c r="I8" s="79">
        <v>80</v>
      </c>
      <c r="J8" s="9"/>
      <c r="K8" s="81">
        <v>1</v>
      </c>
      <c r="L8" s="82"/>
      <c r="M8" s="81">
        <v>340</v>
      </c>
      <c r="N8" s="82"/>
      <c r="O8" s="83">
        <f t="shared" si="1"/>
        <v>340</v>
      </c>
      <c r="P8" s="84">
        <f t="shared" si="0"/>
        <v>31.585999999999999</v>
      </c>
      <c r="Q8" s="9"/>
      <c r="R8" s="40">
        <v>4</v>
      </c>
      <c r="S8" s="23"/>
    </row>
    <row r="9" spans="1:20" ht="14.25" x14ac:dyDescent="0.2">
      <c r="B9" s="88" t="s">
        <v>18</v>
      </c>
      <c r="C9" s="23"/>
      <c r="D9" s="8"/>
      <c r="E9" s="10" t="s">
        <v>52</v>
      </c>
      <c r="F9" s="9"/>
      <c r="G9" s="79">
        <v>0</v>
      </c>
      <c r="H9" s="104"/>
      <c r="I9" s="79">
        <v>0</v>
      </c>
      <c r="J9" s="9"/>
      <c r="K9" s="81">
        <v>1</v>
      </c>
      <c r="L9" s="82"/>
      <c r="M9" s="81">
        <v>100</v>
      </c>
      <c r="N9" s="82"/>
      <c r="O9" s="83">
        <f t="shared" si="1"/>
        <v>100</v>
      </c>
      <c r="P9" s="84">
        <f t="shared" si="0"/>
        <v>9.2899999999999991</v>
      </c>
      <c r="Q9" s="9"/>
      <c r="R9" s="40"/>
      <c r="S9" s="23"/>
    </row>
    <row r="10" spans="1:20" s="2" customFormat="1" ht="15.75" thickBot="1" x14ac:dyDescent="0.3">
      <c r="A10" s="60"/>
      <c r="B10" s="89"/>
      <c r="C10" s="25"/>
      <c r="D10" s="11"/>
      <c r="E10" s="12" t="s">
        <v>67</v>
      </c>
      <c r="F10" s="32"/>
      <c r="G10" s="80"/>
      <c r="H10" s="85"/>
      <c r="I10" s="80"/>
      <c r="J10" s="32"/>
      <c r="K10" s="80"/>
      <c r="L10" s="85"/>
      <c r="M10" s="80"/>
      <c r="N10" s="85"/>
      <c r="O10" s="86">
        <f>SUM(O5:O9)</f>
        <v>1600</v>
      </c>
      <c r="P10" s="87">
        <f t="shared" si="0"/>
        <v>148.63999999999999</v>
      </c>
      <c r="Q10" s="32"/>
      <c r="R10" s="48"/>
      <c r="S10" s="25"/>
    </row>
    <row r="11" spans="1:20" ht="7.5" customHeight="1" thickBot="1" x14ac:dyDescent="0.25">
      <c r="B11" s="46"/>
      <c r="C11" s="23"/>
      <c r="D11" s="9"/>
      <c r="E11" s="9"/>
      <c r="F11" s="9"/>
      <c r="G11" s="9"/>
      <c r="H11" s="82"/>
      <c r="I11" s="9"/>
      <c r="J11" s="9"/>
      <c r="K11" s="9"/>
      <c r="L11" s="9"/>
      <c r="M11" s="9"/>
      <c r="N11" s="9"/>
      <c r="O11" s="9"/>
      <c r="P11" s="31"/>
      <c r="Q11" s="9"/>
      <c r="R11" s="10"/>
      <c r="S11" s="23"/>
    </row>
    <row r="12" spans="1:20" ht="15.75" customHeight="1" thickBot="1" x14ac:dyDescent="0.25">
      <c r="B12" s="111" t="s">
        <v>19</v>
      </c>
      <c r="C12" s="90"/>
      <c r="D12" s="148" t="s">
        <v>41</v>
      </c>
      <c r="E12" s="149"/>
      <c r="F12" s="82"/>
      <c r="G12" s="112"/>
      <c r="H12" s="82"/>
      <c r="I12" s="112"/>
      <c r="J12" s="82"/>
      <c r="K12" s="112"/>
      <c r="L12" s="82"/>
      <c r="M12" s="112"/>
      <c r="N12" s="82"/>
      <c r="O12" s="148"/>
      <c r="P12" s="149"/>
      <c r="Q12" s="82"/>
      <c r="R12" s="112"/>
      <c r="S12" s="23"/>
    </row>
    <row r="13" spans="1:20" ht="14.25" x14ac:dyDescent="0.2">
      <c r="B13" s="88" t="s">
        <v>21</v>
      </c>
      <c r="C13" s="90"/>
      <c r="D13" s="83"/>
      <c r="E13" s="91" t="s">
        <v>41</v>
      </c>
      <c r="F13" s="82"/>
      <c r="G13" s="81">
        <v>25</v>
      </c>
      <c r="H13" s="82"/>
      <c r="I13" s="81"/>
      <c r="J13" s="82"/>
      <c r="K13" s="81">
        <v>1</v>
      </c>
      <c r="L13" s="82"/>
      <c r="M13" s="92">
        <v>15800</v>
      </c>
      <c r="N13" s="82"/>
      <c r="O13" s="93">
        <f>K13*M13</f>
        <v>15800</v>
      </c>
      <c r="P13" s="94">
        <f t="shared" ref="P13:P14" si="2">O13*0.0929</f>
        <v>1467.82</v>
      </c>
      <c r="Q13" s="9"/>
      <c r="R13" s="40"/>
      <c r="S13" s="23"/>
    </row>
    <row r="14" spans="1:20" ht="14.25" x14ac:dyDescent="0.2">
      <c r="B14" s="88" t="s">
        <v>22</v>
      </c>
      <c r="C14" s="90"/>
      <c r="D14" s="83"/>
      <c r="E14" s="91" t="s">
        <v>53</v>
      </c>
      <c r="F14" s="82"/>
      <c r="G14" s="81">
        <v>0</v>
      </c>
      <c r="H14" s="82"/>
      <c r="I14" s="81"/>
      <c r="J14" s="82"/>
      <c r="K14" s="81">
        <v>1</v>
      </c>
      <c r="L14" s="82"/>
      <c r="M14" s="92">
        <v>700</v>
      </c>
      <c r="N14" s="82"/>
      <c r="O14" s="93">
        <f t="shared" ref="O14" si="3">K14*M14</f>
        <v>700</v>
      </c>
      <c r="P14" s="94">
        <f t="shared" si="2"/>
        <v>65.03</v>
      </c>
      <c r="Q14" s="9"/>
      <c r="R14" s="40"/>
      <c r="S14" s="23"/>
    </row>
    <row r="15" spans="1:20" ht="15.75" thickBot="1" x14ac:dyDescent="0.3">
      <c r="B15" s="95"/>
      <c r="C15" s="90"/>
      <c r="D15" s="96"/>
      <c r="E15" s="97" t="s">
        <v>68</v>
      </c>
      <c r="F15" s="82"/>
      <c r="G15" s="98"/>
      <c r="H15" s="82"/>
      <c r="I15" s="98"/>
      <c r="J15" s="82"/>
      <c r="K15" s="98"/>
      <c r="L15" s="82"/>
      <c r="M15" s="98"/>
      <c r="N15" s="82"/>
      <c r="O15" s="86">
        <f>SUM(O13:O14)</f>
        <v>16500</v>
      </c>
      <c r="P15" s="87">
        <f>O15*0.0929</f>
        <v>1532.85</v>
      </c>
      <c r="Q15" s="9"/>
      <c r="R15" s="38"/>
      <c r="S15" s="23"/>
    </row>
    <row r="16" spans="1:20" ht="7.5" customHeight="1" thickBot="1" x14ac:dyDescent="0.25">
      <c r="B16" s="46"/>
      <c r="C16" s="23"/>
      <c r="D16" s="9"/>
      <c r="E16" s="9"/>
      <c r="F16" s="9"/>
      <c r="G16" s="9"/>
      <c r="H16" s="82"/>
      <c r="I16" s="9"/>
      <c r="J16" s="9"/>
      <c r="K16" s="9"/>
      <c r="L16" s="9"/>
      <c r="M16" s="9"/>
      <c r="N16" s="9"/>
      <c r="O16" s="9"/>
      <c r="P16" s="31"/>
      <c r="Q16" s="9"/>
      <c r="R16" s="10"/>
      <c r="S16" s="23"/>
    </row>
    <row r="17" spans="1:19" ht="15.75" customHeight="1" thickBot="1" x14ac:dyDescent="0.25">
      <c r="B17" s="113" t="s">
        <v>20</v>
      </c>
      <c r="C17" s="90"/>
      <c r="D17" s="168" t="s">
        <v>37</v>
      </c>
      <c r="E17" s="169"/>
      <c r="F17" s="82"/>
      <c r="G17" s="114"/>
      <c r="H17" s="82"/>
      <c r="I17" s="114"/>
      <c r="J17" s="82"/>
      <c r="K17" s="114"/>
      <c r="L17" s="82"/>
      <c r="M17" s="114"/>
      <c r="N17" s="82"/>
      <c r="O17" s="168"/>
      <c r="P17" s="169"/>
      <c r="Q17" s="82"/>
      <c r="R17" s="114"/>
      <c r="S17" s="23"/>
    </row>
    <row r="18" spans="1:19" ht="14.25" x14ac:dyDescent="0.2">
      <c r="B18" s="88" t="s">
        <v>23</v>
      </c>
      <c r="C18" s="90"/>
      <c r="D18" s="83"/>
      <c r="E18" s="91" t="s">
        <v>54</v>
      </c>
      <c r="F18" s="82"/>
      <c r="G18" s="81">
        <v>25</v>
      </c>
      <c r="H18" s="82"/>
      <c r="I18" s="81"/>
      <c r="J18" s="82"/>
      <c r="K18" s="81">
        <v>1</v>
      </c>
      <c r="L18" s="82"/>
      <c r="M18" s="81">
        <v>1200</v>
      </c>
      <c r="N18" s="82"/>
      <c r="O18" s="99">
        <f t="shared" ref="O18:O21" si="4">K18*M18</f>
        <v>1200</v>
      </c>
      <c r="P18" s="94">
        <f t="shared" ref="P18:P21" si="5">O18*0.0929</f>
        <v>111.47999999999999</v>
      </c>
      <c r="Q18" s="9"/>
      <c r="R18" s="40">
        <v>5</v>
      </c>
      <c r="S18" s="23"/>
    </row>
    <row r="19" spans="1:19" ht="14.25" x14ac:dyDescent="0.2">
      <c r="B19" s="88" t="s">
        <v>57</v>
      </c>
      <c r="C19" s="90"/>
      <c r="D19" s="83"/>
      <c r="E19" s="91" t="s">
        <v>55</v>
      </c>
      <c r="F19" s="82"/>
      <c r="G19" s="81">
        <v>12</v>
      </c>
      <c r="H19" s="82"/>
      <c r="I19" s="81"/>
      <c r="J19" s="82"/>
      <c r="K19" s="81">
        <v>1</v>
      </c>
      <c r="L19" s="82"/>
      <c r="M19" s="81" t="s">
        <v>93</v>
      </c>
      <c r="N19" s="82"/>
      <c r="O19" s="99">
        <v>2025</v>
      </c>
      <c r="P19" s="94">
        <f t="shared" si="5"/>
        <v>188.1225</v>
      </c>
      <c r="Q19" s="9"/>
      <c r="R19" s="40">
        <v>5</v>
      </c>
      <c r="S19" s="23"/>
    </row>
    <row r="20" spans="1:19" ht="14.25" x14ac:dyDescent="0.2">
      <c r="B20" s="88" t="s">
        <v>58</v>
      </c>
      <c r="C20" s="90"/>
      <c r="D20" s="83"/>
      <c r="E20" s="91" t="s">
        <v>56</v>
      </c>
      <c r="F20" s="82"/>
      <c r="G20" s="81">
        <v>0</v>
      </c>
      <c r="H20" s="82"/>
      <c r="I20" s="81"/>
      <c r="J20" s="82"/>
      <c r="K20" s="81">
        <v>0</v>
      </c>
      <c r="L20" s="82"/>
      <c r="M20" s="81">
        <v>130</v>
      </c>
      <c r="N20" s="82"/>
      <c r="O20" s="99">
        <f t="shared" si="4"/>
        <v>0</v>
      </c>
      <c r="P20" s="94">
        <f t="shared" si="5"/>
        <v>0</v>
      </c>
      <c r="Q20" s="9"/>
      <c r="R20" s="40">
        <v>6</v>
      </c>
      <c r="S20" s="23"/>
    </row>
    <row r="21" spans="1:19" ht="14.25" x14ac:dyDescent="0.2">
      <c r="B21" s="88" t="s">
        <v>59</v>
      </c>
      <c r="C21" s="90"/>
      <c r="D21" s="83"/>
      <c r="E21" s="91" t="s">
        <v>44</v>
      </c>
      <c r="F21" s="82"/>
      <c r="G21" s="81">
        <v>0</v>
      </c>
      <c r="H21" s="82"/>
      <c r="I21" s="81"/>
      <c r="J21" s="82"/>
      <c r="K21" s="81">
        <v>2</v>
      </c>
      <c r="L21" s="82"/>
      <c r="M21" s="81">
        <v>50</v>
      </c>
      <c r="N21" s="82"/>
      <c r="O21" s="99">
        <f t="shared" si="4"/>
        <v>100</v>
      </c>
      <c r="P21" s="94">
        <f t="shared" si="5"/>
        <v>9.2899999999999991</v>
      </c>
      <c r="Q21" s="9"/>
      <c r="R21" s="40"/>
      <c r="S21" s="23"/>
    </row>
    <row r="22" spans="1:19" ht="15.75" thickBot="1" x14ac:dyDescent="0.3">
      <c r="B22" s="95"/>
      <c r="C22" s="90"/>
      <c r="D22" s="96"/>
      <c r="E22" s="97" t="s">
        <v>30</v>
      </c>
      <c r="F22" s="82"/>
      <c r="G22" s="98"/>
      <c r="H22" s="82"/>
      <c r="I22" s="98"/>
      <c r="J22" s="82"/>
      <c r="K22" s="98"/>
      <c r="L22" s="82"/>
      <c r="M22" s="98"/>
      <c r="N22" s="82"/>
      <c r="O22" s="86">
        <f>SUM(O18:O21)</f>
        <v>3325</v>
      </c>
      <c r="P22" s="87">
        <f>O22*0.0929</f>
        <v>308.89249999999998</v>
      </c>
      <c r="Q22" s="9"/>
      <c r="R22" s="38"/>
      <c r="S22" s="23"/>
    </row>
    <row r="23" spans="1:19" customFormat="1" ht="7.5" customHeight="1" thickBot="1" x14ac:dyDescent="0.3">
      <c r="A23" s="61"/>
      <c r="B23" s="49"/>
      <c r="C23" s="24"/>
      <c r="D23" s="33"/>
      <c r="E23" s="33"/>
      <c r="F23" s="33"/>
      <c r="G23" s="33"/>
      <c r="H23" s="106"/>
      <c r="I23" s="33"/>
      <c r="J23" s="33"/>
      <c r="K23" s="33"/>
      <c r="L23" s="33"/>
      <c r="M23" s="33"/>
      <c r="N23" s="33"/>
      <c r="O23" s="33"/>
      <c r="P23" s="33"/>
      <c r="Q23" s="33"/>
      <c r="R23" s="50"/>
      <c r="S23" s="24"/>
    </row>
    <row r="24" spans="1:19" ht="15.75" customHeight="1" thickBot="1" x14ac:dyDescent="0.25">
      <c r="B24" s="115" t="s">
        <v>24</v>
      </c>
      <c r="C24" s="90"/>
      <c r="D24" s="156" t="s">
        <v>42</v>
      </c>
      <c r="E24" s="157"/>
      <c r="F24" s="82"/>
      <c r="G24" s="116"/>
      <c r="H24" s="82"/>
      <c r="I24" s="116"/>
      <c r="J24" s="82"/>
      <c r="K24" s="116"/>
      <c r="L24" s="82"/>
      <c r="M24" s="116"/>
      <c r="N24" s="82"/>
      <c r="O24" s="156"/>
      <c r="P24" s="157"/>
      <c r="Q24" s="82"/>
      <c r="R24" s="116"/>
      <c r="S24" s="23"/>
    </row>
    <row r="25" spans="1:19" ht="14.25" x14ac:dyDescent="0.2">
      <c r="B25" s="88" t="s">
        <v>25</v>
      </c>
      <c r="C25" s="90"/>
      <c r="D25" s="83"/>
      <c r="E25" s="91" t="s">
        <v>60</v>
      </c>
      <c r="F25" s="82"/>
      <c r="G25" s="81">
        <v>4</v>
      </c>
      <c r="H25" s="82"/>
      <c r="I25" s="81"/>
      <c r="J25" s="82"/>
      <c r="K25" s="81">
        <v>1</v>
      </c>
      <c r="L25" s="82"/>
      <c r="M25" s="81">
        <v>700</v>
      </c>
      <c r="N25" s="82"/>
      <c r="O25" s="99">
        <f t="shared" ref="O25" si="6">K25*M25</f>
        <v>700</v>
      </c>
      <c r="P25" s="94">
        <f t="shared" ref="P25" si="7">O25*0.0929</f>
        <v>65.03</v>
      </c>
      <c r="Q25" s="9"/>
      <c r="R25" s="40">
        <v>7</v>
      </c>
      <c r="S25" s="23"/>
    </row>
    <row r="26" spans="1:19" ht="15.75" thickBot="1" x14ac:dyDescent="0.3">
      <c r="B26" s="95"/>
      <c r="C26" s="90"/>
      <c r="D26" s="96"/>
      <c r="E26" s="97" t="s">
        <v>69</v>
      </c>
      <c r="F26" s="82"/>
      <c r="G26" s="98"/>
      <c r="H26" s="82"/>
      <c r="I26" s="98"/>
      <c r="J26" s="82"/>
      <c r="K26" s="98"/>
      <c r="L26" s="82"/>
      <c r="M26" s="98"/>
      <c r="N26" s="82"/>
      <c r="O26" s="86">
        <f>SUM(O25:O25)</f>
        <v>700</v>
      </c>
      <c r="P26" s="87">
        <f>O26*0.0929</f>
        <v>65.03</v>
      </c>
      <c r="Q26" s="9"/>
      <c r="R26" s="38"/>
      <c r="S26" s="23"/>
    </row>
    <row r="27" spans="1:19" customFormat="1" ht="7.5" customHeight="1" thickBot="1" x14ac:dyDescent="0.3">
      <c r="A27" s="61"/>
      <c r="B27" s="49"/>
      <c r="C27" s="24"/>
      <c r="D27" s="33"/>
      <c r="E27" s="33"/>
      <c r="F27" s="33"/>
      <c r="G27" s="33"/>
      <c r="H27" s="106"/>
      <c r="I27" s="33"/>
      <c r="J27" s="33"/>
      <c r="K27" s="33"/>
      <c r="L27" s="33"/>
      <c r="M27" s="33"/>
      <c r="N27" s="33"/>
      <c r="O27" s="33"/>
      <c r="P27" s="33"/>
      <c r="Q27" s="33"/>
      <c r="R27" s="50"/>
      <c r="S27" s="24"/>
    </row>
    <row r="28" spans="1:19" ht="15" customHeight="1" thickBot="1" x14ac:dyDescent="0.25">
      <c r="B28" s="117" t="s">
        <v>26</v>
      </c>
      <c r="C28" s="90"/>
      <c r="D28" s="158" t="s">
        <v>43</v>
      </c>
      <c r="E28" s="159"/>
      <c r="F28" s="82"/>
      <c r="G28" s="118"/>
      <c r="H28" s="82"/>
      <c r="I28" s="125"/>
      <c r="J28" s="82"/>
      <c r="K28" s="118"/>
      <c r="L28" s="82"/>
      <c r="M28" s="118"/>
      <c r="N28" s="82"/>
      <c r="O28" s="119"/>
      <c r="P28" s="120"/>
      <c r="Q28" s="82"/>
      <c r="R28" s="118"/>
      <c r="S28" s="23"/>
    </row>
    <row r="29" spans="1:19" ht="14.25" x14ac:dyDescent="0.2">
      <c r="B29" s="88" t="s">
        <v>27</v>
      </c>
      <c r="C29" s="90"/>
      <c r="D29" s="83"/>
      <c r="E29" s="91" t="s">
        <v>61</v>
      </c>
      <c r="F29" s="82"/>
      <c r="G29" s="81">
        <v>24</v>
      </c>
      <c r="H29" s="82"/>
      <c r="I29" s="81"/>
      <c r="J29" s="82"/>
      <c r="K29" s="81">
        <v>1</v>
      </c>
      <c r="L29" s="82"/>
      <c r="M29" s="81">
        <v>900</v>
      </c>
      <c r="N29" s="82"/>
      <c r="O29" s="100">
        <f t="shared" ref="O29" si="8">K29*M29</f>
        <v>900</v>
      </c>
      <c r="P29" s="94">
        <f t="shared" ref="P29" si="9">O29*0.0929</f>
        <v>83.61</v>
      </c>
      <c r="Q29" s="9"/>
      <c r="R29" s="40">
        <v>8</v>
      </c>
      <c r="S29" s="23"/>
    </row>
    <row r="30" spans="1:19" ht="15" customHeight="1" thickBot="1" x14ac:dyDescent="0.3">
      <c r="B30" s="95"/>
      <c r="C30" s="90"/>
      <c r="D30" s="96"/>
      <c r="E30" s="101" t="s">
        <v>70</v>
      </c>
      <c r="F30" s="82"/>
      <c r="G30" s="98"/>
      <c r="H30" s="82"/>
      <c r="I30" s="98"/>
      <c r="J30" s="82"/>
      <c r="K30" s="98"/>
      <c r="L30" s="82"/>
      <c r="M30" s="98"/>
      <c r="N30" s="82"/>
      <c r="O30" s="86">
        <f>SUM(O29:O29)</f>
        <v>900</v>
      </c>
      <c r="P30" s="87">
        <f>O30*0.0929</f>
        <v>83.61</v>
      </c>
      <c r="Q30" s="9"/>
      <c r="R30" s="38"/>
      <c r="S30" s="23"/>
    </row>
    <row r="31" spans="1:19" customFormat="1" ht="7.5" customHeight="1" thickBot="1" x14ac:dyDescent="0.3">
      <c r="A31" s="61"/>
      <c r="B31" s="49"/>
      <c r="C31" s="24"/>
      <c r="D31" s="33"/>
      <c r="E31" s="33"/>
      <c r="F31" s="33"/>
      <c r="G31" s="33"/>
      <c r="H31" s="106"/>
      <c r="I31" s="33"/>
      <c r="J31" s="33"/>
      <c r="K31" s="33"/>
      <c r="L31" s="33"/>
      <c r="M31" s="33"/>
      <c r="N31" s="33"/>
      <c r="O31" s="33"/>
      <c r="P31" s="33"/>
      <c r="Q31" s="33"/>
      <c r="R31" s="50"/>
      <c r="S31" s="24"/>
    </row>
    <row r="32" spans="1:19" ht="15" customHeight="1" thickBot="1" x14ac:dyDescent="0.25">
      <c r="B32" s="121" t="s">
        <v>31</v>
      </c>
      <c r="C32" s="90"/>
      <c r="D32" s="160" t="s">
        <v>44</v>
      </c>
      <c r="E32" s="161"/>
      <c r="F32" s="82"/>
      <c r="G32" s="122"/>
      <c r="H32" s="82"/>
      <c r="I32" s="126"/>
      <c r="J32" s="82"/>
      <c r="K32" s="122"/>
      <c r="L32" s="82"/>
      <c r="M32" s="122"/>
      <c r="N32" s="82"/>
      <c r="O32" s="123"/>
      <c r="P32" s="124"/>
      <c r="Q32" s="82"/>
      <c r="R32" s="122"/>
      <c r="S32" s="23"/>
    </row>
    <row r="33" spans="2:19" ht="14.25" x14ac:dyDescent="0.2">
      <c r="B33" s="88" t="s">
        <v>32</v>
      </c>
      <c r="C33" s="90"/>
      <c r="D33" s="83"/>
      <c r="E33" s="91" t="s">
        <v>62</v>
      </c>
      <c r="F33" s="82"/>
      <c r="G33" s="81">
        <v>1</v>
      </c>
      <c r="H33" s="82"/>
      <c r="I33" s="81"/>
      <c r="J33" s="82"/>
      <c r="K33" s="81">
        <v>1</v>
      </c>
      <c r="L33" s="82"/>
      <c r="M33" s="81">
        <v>576</v>
      </c>
      <c r="N33" s="82"/>
      <c r="O33" s="100">
        <f t="shared" ref="O33:O34" si="10">K33*M33</f>
        <v>576</v>
      </c>
      <c r="P33" s="94">
        <f t="shared" ref="P33:P34" si="11">O33*0.0929</f>
        <v>53.510399999999997</v>
      </c>
      <c r="Q33" s="9"/>
      <c r="R33" s="40">
        <v>9</v>
      </c>
      <c r="S33" s="23"/>
    </row>
    <row r="34" spans="2:19" ht="15.75" customHeight="1" x14ac:dyDescent="0.2">
      <c r="B34" s="88" t="s">
        <v>33</v>
      </c>
      <c r="C34" s="90"/>
      <c r="D34" s="83"/>
      <c r="E34" s="91" t="s">
        <v>63</v>
      </c>
      <c r="F34" s="82"/>
      <c r="G34" s="81">
        <v>22</v>
      </c>
      <c r="H34" s="82"/>
      <c r="I34" s="81"/>
      <c r="J34" s="82"/>
      <c r="K34" s="81">
        <v>1</v>
      </c>
      <c r="L34" s="82"/>
      <c r="M34" s="81">
        <v>400</v>
      </c>
      <c r="N34" s="82"/>
      <c r="O34" s="99">
        <f t="shared" si="10"/>
        <v>400</v>
      </c>
      <c r="P34" s="94">
        <f t="shared" si="11"/>
        <v>37.159999999999997</v>
      </c>
      <c r="Q34" s="9"/>
      <c r="R34" s="40">
        <v>10</v>
      </c>
      <c r="S34" s="23"/>
    </row>
    <row r="35" spans="2:19" ht="13.5" customHeight="1" thickBot="1" x14ac:dyDescent="0.3">
      <c r="B35" s="95"/>
      <c r="C35" s="90"/>
      <c r="D35" s="96"/>
      <c r="E35" s="101" t="s">
        <v>71</v>
      </c>
      <c r="F35" s="82"/>
      <c r="G35" s="98"/>
      <c r="H35" s="82"/>
      <c r="I35" s="98"/>
      <c r="J35" s="82"/>
      <c r="K35" s="98"/>
      <c r="L35" s="82"/>
      <c r="M35" s="98"/>
      <c r="N35" s="82"/>
      <c r="O35" s="86">
        <f>SUM(O33:O34)</f>
        <v>976</v>
      </c>
      <c r="P35" s="87">
        <f>O35*0.0929</f>
        <v>90.670400000000001</v>
      </c>
      <c r="Q35" s="9"/>
      <c r="R35" s="38"/>
      <c r="S35" s="23"/>
    </row>
    <row r="36" spans="2:19" ht="7.5" customHeight="1" thickBot="1" x14ac:dyDescent="0.25">
      <c r="B36" s="51"/>
      <c r="C36" s="2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31"/>
      <c r="Q36" s="9"/>
      <c r="R36" s="10"/>
      <c r="S36" s="23"/>
    </row>
    <row r="37" spans="2:19" ht="14.25" customHeight="1" thickBot="1" x14ac:dyDescent="0.25">
      <c r="B37" s="127" t="s">
        <v>45</v>
      </c>
      <c r="C37" s="90"/>
      <c r="D37" s="170" t="s">
        <v>46</v>
      </c>
      <c r="E37" s="171"/>
      <c r="F37" s="82"/>
      <c r="G37" s="128"/>
      <c r="H37" s="82"/>
      <c r="I37" s="129"/>
      <c r="J37" s="82"/>
      <c r="K37" s="128"/>
      <c r="L37" s="82"/>
      <c r="M37" s="128"/>
      <c r="N37" s="82"/>
      <c r="O37" s="131"/>
      <c r="P37" s="130"/>
      <c r="Q37" s="82"/>
      <c r="R37" s="128"/>
      <c r="S37" s="23"/>
    </row>
    <row r="38" spans="2:19" ht="12" customHeight="1" x14ac:dyDescent="0.2">
      <c r="B38" s="88" t="s">
        <v>32</v>
      </c>
      <c r="C38" s="90"/>
      <c r="D38" s="83"/>
      <c r="E38" s="91" t="s">
        <v>64</v>
      </c>
      <c r="F38" s="82"/>
      <c r="G38" s="81">
        <v>0</v>
      </c>
      <c r="H38" s="82"/>
      <c r="I38" s="81"/>
      <c r="J38" s="82"/>
      <c r="K38" s="81">
        <v>1</v>
      </c>
      <c r="L38" s="82"/>
      <c r="M38" s="81">
        <v>680</v>
      </c>
      <c r="N38" s="82"/>
      <c r="O38" s="100">
        <f t="shared" ref="O38:O40" si="12">K38*M38</f>
        <v>680</v>
      </c>
      <c r="P38" s="94">
        <f t="shared" ref="P38:P40" si="13">O38*0.0929</f>
        <v>63.171999999999997</v>
      </c>
      <c r="Q38" s="9"/>
      <c r="R38" s="40"/>
      <c r="S38" s="23"/>
    </row>
    <row r="39" spans="2:19" ht="12" customHeight="1" x14ac:dyDescent="0.2">
      <c r="B39" s="88" t="s">
        <v>33</v>
      </c>
      <c r="C39" s="90"/>
      <c r="D39" s="83"/>
      <c r="E39" s="91" t="s">
        <v>65</v>
      </c>
      <c r="F39" s="82"/>
      <c r="G39" s="81">
        <v>0</v>
      </c>
      <c r="H39" s="82"/>
      <c r="I39" s="81"/>
      <c r="J39" s="82"/>
      <c r="K39" s="81">
        <v>1</v>
      </c>
      <c r="L39" s="82"/>
      <c r="M39" s="81">
        <v>45</v>
      </c>
      <c r="N39" s="82"/>
      <c r="O39" s="99">
        <f t="shared" si="12"/>
        <v>45</v>
      </c>
      <c r="P39" s="94">
        <f t="shared" si="13"/>
        <v>4.1804999999999994</v>
      </c>
      <c r="Q39" s="9"/>
      <c r="R39" s="40"/>
      <c r="S39" s="23"/>
    </row>
    <row r="40" spans="2:19" ht="12" customHeight="1" x14ac:dyDescent="0.2">
      <c r="B40" s="88" t="s">
        <v>34</v>
      </c>
      <c r="C40" s="90"/>
      <c r="D40" s="83"/>
      <c r="E40" s="91" t="s">
        <v>66</v>
      </c>
      <c r="F40" s="82"/>
      <c r="G40" s="81">
        <v>0</v>
      </c>
      <c r="H40" s="82"/>
      <c r="I40" s="81"/>
      <c r="J40" s="82"/>
      <c r="K40" s="81">
        <v>1</v>
      </c>
      <c r="L40" s="82"/>
      <c r="M40" s="81">
        <v>65</v>
      </c>
      <c r="N40" s="82"/>
      <c r="O40" s="99">
        <f t="shared" si="12"/>
        <v>65</v>
      </c>
      <c r="P40" s="94">
        <f t="shared" si="13"/>
        <v>6.0385</v>
      </c>
      <c r="Q40" s="9"/>
      <c r="R40" s="37"/>
      <c r="S40" s="23"/>
    </row>
    <row r="41" spans="2:19" ht="17.25" customHeight="1" thickBot="1" x14ac:dyDescent="0.3">
      <c r="B41" s="95"/>
      <c r="C41" s="90"/>
      <c r="D41" s="96"/>
      <c r="E41" s="101" t="s">
        <v>72</v>
      </c>
      <c r="F41" s="82"/>
      <c r="G41" s="98"/>
      <c r="H41" s="82"/>
      <c r="I41" s="98"/>
      <c r="J41" s="82"/>
      <c r="K41" s="98"/>
      <c r="L41" s="82"/>
      <c r="M41" s="98"/>
      <c r="N41" s="82"/>
      <c r="O41" s="86">
        <f>SUM(O38:O40)</f>
        <v>790</v>
      </c>
      <c r="P41" s="87">
        <f>O41*0.0929</f>
        <v>73.390999999999991</v>
      </c>
      <c r="Q41" s="9"/>
      <c r="R41" s="38"/>
      <c r="S41" s="23"/>
    </row>
    <row r="42" spans="2:19" ht="7.5" customHeight="1" thickBot="1" x14ac:dyDescent="0.25">
      <c r="B42" s="51"/>
      <c r="C42" s="2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/>
      <c r="Q42" s="9"/>
      <c r="R42" s="10"/>
      <c r="S42" s="23"/>
    </row>
    <row r="43" spans="2:19" ht="13.5" customHeight="1" thickBot="1" x14ac:dyDescent="0.25">
      <c r="B43" s="132" t="s">
        <v>47</v>
      </c>
      <c r="C43" s="90"/>
      <c r="D43" s="172" t="s">
        <v>36</v>
      </c>
      <c r="E43" s="173"/>
      <c r="F43" s="82"/>
      <c r="G43" s="133"/>
      <c r="H43" s="82"/>
      <c r="I43" s="134"/>
      <c r="J43" s="82"/>
      <c r="K43" s="133"/>
      <c r="L43" s="82"/>
      <c r="M43" s="133"/>
      <c r="N43" s="82"/>
      <c r="O43" s="135"/>
      <c r="P43" s="136"/>
      <c r="Q43" s="82"/>
      <c r="R43" s="133"/>
      <c r="S43" s="23"/>
    </row>
    <row r="44" spans="2:19" ht="12" customHeight="1" x14ac:dyDescent="0.2">
      <c r="B44" s="88" t="s">
        <v>32</v>
      </c>
      <c r="C44" s="90"/>
      <c r="D44" s="83"/>
      <c r="E44" s="91" t="s">
        <v>5</v>
      </c>
      <c r="F44" s="82"/>
      <c r="G44" s="81">
        <v>0</v>
      </c>
      <c r="H44" s="82"/>
      <c r="I44" s="81"/>
      <c r="J44" s="82"/>
      <c r="K44" s="81">
        <v>1</v>
      </c>
      <c r="L44" s="82"/>
      <c r="M44" s="81">
        <v>1800</v>
      </c>
      <c r="N44" s="82"/>
      <c r="O44" s="100">
        <f t="shared" ref="O44:O46" si="14">K44*M44</f>
        <v>1800</v>
      </c>
      <c r="P44" s="94">
        <f t="shared" ref="P44:P46" si="15">O44*0.0929</f>
        <v>167.22</v>
      </c>
      <c r="Q44" s="9"/>
      <c r="R44" s="40">
        <v>11</v>
      </c>
      <c r="S44" s="23"/>
    </row>
    <row r="45" spans="2:19" ht="12" customHeight="1" x14ac:dyDescent="0.2">
      <c r="B45" s="88" t="s">
        <v>33</v>
      </c>
      <c r="C45" s="90"/>
      <c r="D45" s="83"/>
      <c r="E45" s="91" t="s">
        <v>6</v>
      </c>
      <c r="F45" s="82"/>
      <c r="G45" s="81">
        <v>0</v>
      </c>
      <c r="H45" s="82"/>
      <c r="I45" s="81"/>
      <c r="J45" s="82"/>
      <c r="K45" s="81">
        <v>1</v>
      </c>
      <c r="L45" s="82"/>
      <c r="M45" s="81">
        <v>150</v>
      </c>
      <c r="N45" s="82"/>
      <c r="O45" s="99">
        <f t="shared" si="14"/>
        <v>150</v>
      </c>
      <c r="P45" s="94">
        <f t="shared" si="15"/>
        <v>13.934999999999999</v>
      </c>
      <c r="Q45" s="9"/>
      <c r="R45" s="40">
        <v>11</v>
      </c>
      <c r="S45" s="23"/>
    </row>
    <row r="46" spans="2:19" ht="12" customHeight="1" x14ac:dyDescent="0.2">
      <c r="B46" s="88" t="s">
        <v>34</v>
      </c>
      <c r="C46" s="90"/>
      <c r="D46" s="83"/>
      <c r="E46" s="91" t="s">
        <v>7</v>
      </c>
      <c r="F46" s="82"/>
      <c r="G46" s="81">
        <v>0</v>
      </c>
      <c r="H46" s="82"/>
      <c r="I46" s="81"/>
      <c r="J46" s="82"/>
      <c r="K46" s="81">
        <v>1</v>
      </c>
      <c r="L46" s="82"/>
      <c r="M46" s="81">
        <v>150</v>
      </c>
      <c r="N46" s="82"/>
      <c r="O46" s="99">
        <f t="shared" si="14"/>
        <v>150</v>
      </c>
      <c r="P46" s="94">
        <f t="shared" si="15"/>
        <v>13.934999999999999</v>
      </c>
      <c r="Q46" s="9"/>
      <c r="R46" s="37"/>
      <c r="S46" s="23"/>
    </row>
    <row r="47" spans="2:19" ht="15.75" customHeight="1" thickBot="1" x14ac:dyDescent="0.3">
      <c r="B47" s="95"/>
      <c r="C47" s="90"/>
      <c r="D47" s="96"/>
      <c r="E47" s="101" t="s">
        <v>8</v>
      </c>
      <c r="F47" s="82"/>
      <c r="G47" s="98"/>
      <c r="H47" s="82"/>
      <c r="I47" s="98"/>
      <c r="J47" s="82"/>
      <c r="K47" s="98"/>
      <c r="L47" s="82"/>
      <c r="M47" s="98"/>
      <c r="N47" s="82"/>
      <c r="O47" s="86">
        <f>SUM(O44:O46)</f>
        <v>2100</v>
      </c>
      <c r="P47" s="87">
        <f>O47*0.0929</f>
        <v>195.09</v>
      </c>
      <c r="Q47" s="9"/>
      <c r="R47" s="38"/>
      <c r="S47" s="23"/>
    </row>
    <row r="48" spans="2:19" ht="7.5" customHeight="1" thickBot="1" x14ac:dyDescent="0.25">
      <c r="B48" s="51"/>
      <c r="C48" s="2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31"/>
      <c r="Q48" s="9"/>
      <c r="R48" s="10"/>
      <c r="S48" s="23"/>
    </row>
    <row r="49" spans="1:19" ht="15" thickBot="1" x14ac:dyDescent="0.25">
      <c r="B49" s="141"/>
      <c r="C49" s="90"/>
      <c r="D49" s="174" t="s">
        <v>88</v>
      </c>
      <c r="E49" s="175"/>
      <c r="F49" s="72"/>
      <c r="G49" s="142"/>
      <c r="H49" s="72"/>
      <c r="I49" s="143"/>
      <c r="J49" s="72"/>
      <c r="K49" s="142"/>
      <c r="L49" s="72"/>
      <c r="M49" s="142"/>
      <c r="N49" s="72"/>
      <c r="O49" s="144"/>
      <c r="P49" s="145"/>
      <c r="Q49" s="72"/>
      <c r="R49" s="142"/>
      <c r="S49" s="23"/>
    </row>
    <row r="50" spans="1:19" ht="14.25" x14ac:dyDescent="0.2">
      <c r="B50" s="88"/>
      <c r="C50" s="90"/>
      <c r="D50" s="83"/>
      <c r="E50" s="91" t="s">
        <v>89</v>
      </c>
      <c r="F50" s="82"/>
      <c r="G50" s="81">
        <v>0</v>
      </c>
      <c r="H50" s="82"/>
      <c r="I50" s="81"/>
      <c r="J50" s="82"/>
      <c r="K50" s="81">
        <v>0.5</v>
      </c>
      <c r="L50" s="82"/>
      <c r="M50" s="81">
        <v>1575</v>
      </c>
      <c r="N50" s="82"/>
      <c r="O50" s="100">
        <f t="shared" ref="O50" si="16">K50*M50</f>
        <v>787.5</v>
      </c>
      <c r="P50" s="94">
        <f t="shared" ref="P50:P51" si="17">O50*0.0929</f>
        <v>73.158749999999998</v>
      </c>
      <c r="Q50" s="9"/>
      <c r="R50" s="40">
        <v>14</v>
      </c>
      <c r="S50" s="23"/>
    </row>
    <row r="51" spans="1:19" ht="14.25" x14ac:dyDescent="0.2">
      <c r="B51" s="88"/>
      <c r="C51" s="90"/>
      <c r="D51" s="83"/>
      <c r="E51" s="91" t="s">
        <v>91</v>
      </c>
      <c r="F51" s="82"/>
      <c r="G51" s="81">
        <v>0</v>
      </c>
      <c r="H51" s="82"/>
      <c r="I51" s="81"/>
      <c r="J51" s="82"/>
      <c r="K51" s="81">
        <v>0.5</v>
      </c>
      <c r="L51" s="82"/>
      <c r="M51" s="81">
        <v>120</v>
      </c>
      <c r="N51" s="82"/>
      <c r="O51" s="99">
        <f>K51*M51</f>
        <v>60</v>
      </c>
      <c r="P51" s="94">
        <f t="shared" si="17"/>
        <v>5.5739999999999998</v>
      </c>
      <c r="Q51" s="9"/>
      <c r="R51" s="40">
        <v>14</v>
      </c>
      <c r="S51" s="23"/>
    </row>
    <row r="52" spans="1:19" ht="15.75" thickBot="1" x14ac:dyDescent="0.3">
      <c r="B52" s="95"/>
      <c r="C52" s="90"/>
      <c r="D52" s="96"/>
      <c r="E52" s="101" t="s">
        <v>71</v>
      </c>
      <c r="F52" s="82"/>
      <c r="G52" s="98"/>
      <c r="H52" s="82"/>
      <c r="I52" s="98"/>
      <c r="J52" s="82"/>
      <c r="K52" s="98"/>
      <c r="L52" s="82"/>
      <c r="M52" s="98"/>
      <c r="N52" s="82"/>
      <c r="O52" s="86">
        <f>SUM(O50:O51)</f>
        <v>847.5</v>
      </c>
      <c r="P52" s="87">
        <f>O52*0.0929</f>
        <v>78.732749999999996</v>
      </c>
      <c r="Q52" s="9"/>
      <c r="R52" s="38"/>
      <c r="S52" s="23"/>
    </row>
    <row r="53" spans="1:19" ht="14.25" x14ac:dyDescent="0.2">
      <c r="B53" s="51"/>
      <c r="C53" s="2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31"/>
      <c r="Q53" s="9"/>
      <c r="R53" s="10"/>
      <c r="S53" s="23"/>
    </row>
    <row r="54" spans="1:19" ht="15" thickBo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</row>
    <row r="55" spans="1:19" ht="15.75" thickBot="1" x14ac:dyDescent="0.3">
      <c r="B55" s="51"/>
      <c r="C55" s="23"/>
      <c r="D55" s="13"/>
      <c r="E55" s="14" t="s">
        <v>11</v>
      </c>
      <c r="F55" s="9"/>
      <c r="G55" s="9"/>
      <c r="H55" s="9"/>
      <c r="I55" s="9"/>
      <c r="J55" s="9"/>
      <c r="K55" s="9"/>
      <c r="L55" s="9"/>
      <c r="M55" s="9"/>
      <c r="N55" s="9"/>
      <c r="O55" s="15">
        <f>SUM(O10,O15,O22,O26,O30,O35,O41,O47,O52)</f>
        <v>27738.5</v>
      </c>
      <c r="P55" s="75">
        <f>O55*0.0929</f>
        <v>2576.9066499999999</v>
      </c>
      <c r="Q55" s="9"/>
      <c r="R55" s="69"/>
      <c r="S55" s="23"/>
    </row>
    <row r="56" spans="1:19" ht="15.75" thickBot="1" x14ac:dyDescent="0.3">
      <c r="B56" s="52"/>
      <c r="C56" s="23"/>
      <c r="D56" s="8"/>
      <c r="E56" s="16" t="s">
        <v>4</v>
      </c>
      <c r="F56" s="9"/>
      <c r="G56" s="17">
        <v>0.13</v>
      </c>
      <c r="H56" s="105"/>
      <c r="I56" s="105"/>
      <c r="J56" s="9"/>
      <c r="K56" s="9"/>
      <c r="L56" s="9"/>
      <c r="M56" s="9"/>
      <c r="N56" s="9"/>
      <c r="O56" s="18"/>
      <c r="P56" s="76"/>
      <c r="Q56" s="9"/>
      <c r="R56" s="40" t="s">
        <v>83</v>
      </c>
      <c r="S56" s="23"/>
    </row>
    <row r="57" spans="1:19" ht="15.75" thickBot="1" x14ac:dyDescent="0.3">
      <c r="B57" s="51"/>
      <c r="C57" s="23"/>
      <c r="D57" s="62"/>
      <c r="E57" s="67" t="s">
        <v>10</v>
      </c>
      <c r="F57" s="9"/>
      <c r="G57" s="9"/>
      <c r="H57" s="9"/>
      <c r="I57" s="9"/>
      <c r="J57" s="9"/>
      <c r="K57" s="9"/>
      <c r="L57" s="9"/>
      <c r="M57" s="9"/>
      <c r="N57" s="9"/>
      <c r="O57" s="77">
        <f>O55*G56+O55</f>
        <v>31344.505000000001</v>
      </c>
      <c r="P57" s="78">
        <f>O57*0.0929</f>
        <v>2911.9045145</v>
      </c>
      <c r="Q57" s="9"/>
      <c r="R57" s="70"/>
      <c r="S57" s="23"/>
    </row>
    <row r="58" spans="1:19" ht="7.5" customHeigh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</row>
    <row r="59" spans="1:19" ht="12.75" customHeight="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</row>
    <row r="60" spans="1:19" ht="13.5" customHeight="1" x14ac:dyDescent="0.2">
      <c r="B60" s="51"/>
      <c r="C60" s="23"/>
      <c r="D60" s="71"/>
      <c r="E60" s="71"/>
      <c r="F60" s="72"/>
      <c r="G60" s="72"/>
      <c r="H60" s="72"/>
      <c r="I60" s="72"/>
      <c r="J60" s="9"/>
      <c r="K60" s="9"/>
      <c r="L60" s="9"/>
      <c r="M60" s="9"/>
      <c r="N60" s="9"/>
      <c r="O60" s="73"/>
      <c r="P60" s="73"/>
      <c r="Q60" s="9"/>
      <c r="R60" s="10"/>
      <c r="S60" s="23"/>
    </row>
    <row r="61" spans="1:19" s="36" customFormat="1" ht="12.75" customHeight="1" thickBot="1" x14ac:dyDescent="0.3">
      <c r="A61" s="54"/>
      <c r="B61" s="53"/>
      <c r="D61" s="39"/>
      <c r="E61" s="39"/>
      <c r="F61" s="39"/>
      <c r="G61" s="39"/>
      <c r="H61" s="39"/>
      <c r="I61" s="39"/>
      <c r="J61" s="39"/>
      <c r="K61" s="39"/>
      <c r="L61" s="39"/>
      <c r="M61" s="39"/>
      <c r="R61" s="54"/>
    </row>
    <row r="62" spans="1:19" s="36" customFormat="1" ht="12.75" customHeight="1" x14ac:dyDescent="0.25">
      <c r="A62" s="54"/>
      <c r="B62" s="150" t="s">
        <v>12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2"/>
    </row>
    <row r="63" spans="1:19" s="36" customFormat="1" ht="12.75" customHeight="1" thickBot="1" x14ac:dyDescent="0.3">
      <c r="A63" s="54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5"/>
    </row>
    <row r="64" spans="1:19" s="36" customFormat="1" ht="12" customHeight="1" x14ac:dyDescent="0.25">
      <c r="A64" s="54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3"/>
    </row>
    <row r="65" spans="1:19" s="36" customFormat="1" ht="12.75" hidden="1" customHeight="1" x14ac:dyDescent="0.25">
      <c r="A65" s="54"/>
      <c r="B65" s="53"/>
      <c r="R65" s="54"/>
    </row>
    <row r="66" spans="1:19" s="36" customFormat="1" ht="12.75" hidden="1" customHeight="1" x14ac:dyDescent="0.25">
      <c r="A66" s="54"/>
      <c r="B66" s="53"/>
      <c r="R66" s="54"/>
    </row>
    <row r="67" spans="1:19" s="36" customFormat="1" ht="20.25" customHeight="1" x14ac:dyDescent="0.25">
      <c r="A67" s="54"/>
      <c r="B67" s="74">
        <v>1</v>
      </c>
      <c r="C67" s="147" t="s">
        <v>80</v>
      </c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55"/>
    </row>
    <row r="68" spans="1:19" s="36" customFormat="1" ht="20.25" customHeight="1" x14ac:dyDescent="0.25">
      <c r="A68" s="54"/>
      <c r="B68" s="74">
        <v>2</v>
      </c>
      <c r="C68" s="147" t="s">
        <v>85</v>
      </c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55"/>
    </row>
    <row r="69" spans="1:19" s="36" customFormat="1" ht="20.25" customHeight="1" x14ac:dyDescent="0.25">
      <c r="A69" s="54"/>
      <c r="B69" s="74">
        <v>3</v>
      </c>
      <c r="C69" s="147" t="s">
        <v>84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55"/>
    </row>
    <row r="70" spans="1:19" ht="19.5" customHeight="1" x14ac:dyDescent="0.2">
      <c r="B70" s="74">
        <v>4</v>
      </c>
      <c r="C70" s="147" t="s">
        <v>81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55"/>
      <c r="S70" s="23"/>
    </row>
    <row r="71" spans="1:19" s="36" customFormat="1" ht="16.5" customHeight="1" x14ac:dyDescent="0.25">
      <c r="A71" s="54"/>
      <c r="B71" s="74">
        <v>5</v>
      </c>
      <c r="C71" s="147" t="s">
        <v>96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55"/>
    </row>
    <row r="72" spans="1:19" s="44" customFormat="1" ht="18" customHeight="1" x14ac:dyDescent="0.25">
      <c r="A72" s="56"/>
      <c r="B72" s="74">
        <v>6</v>
      </c>
      <c r="C72" s="147" t="s">
        <v>82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55"/>
    </row>
    <row r="73" spans="1:19" ht="16.5" customHeight="1" x14ac:dyDescent="0.2">
      <c r="B73" s="74">
        <v>7</v>
      </c>
      <c r="C73" s="147" t="s">
        <v>86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55"/>
      <c r="S73" s="23"/>
    </row>
    <row r="74" spans="1:19" ht="17.25" customHeight="1" x14ac:dyDescent="0.2">
      <c r="B74" s="74">
        <v>8</v>
      </c>
      <c r="C74" s="147" t="s">
        <v>87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55"/>
      <c r="S74" s="23"/>
    </row>
    <row r="75" spans="1:19" ht="20.25" customHeight="1" x14ac:dyDescent="0.2">
      <c r="B75" s="74">
        <v>9</v>
      </c>
      <c r="C75" s="147" t="s">
        <v>75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55"/>
      <c r="S75" s="23"/>
    </row>
    <row r="76" spans="1:19" ht="17.25" customHeight="1" x14ac:dyDescent="0.2">
      <c r="B76" s="74">
        <v>10</v>
      </c>
      <c r="C76" s="147" t="s">
        <v>76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55"/>
      <c r="S76" s="23"/>
    </row>
    <row r="77" spans="1:19" ht="17.25" customHeight="1" x14ac:dyDescent="0.2">
      <c r="B77" s="74">
        <v>11</v>
      </c>
      <c r="C77" s="147" t="s">
        <v>79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55"/>
      <c r="S77" s="23"/>
    </row>
    <row r="78" spans="1:19" ht="16.5" customHeight="1" x14ac:dyDescent="0.2">
      <c r="B78" s="74">
        <v>12</v>
      </c>
      <c r="C78" s="147" t="s">
        <v>78</v>
      </c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55"/>
      <c r="S78" s="23"/>
    </row>
    <row r="79" spans="1:19" ht="17.25" customHeight="1" x14ac:dyDescent="0.2">
      <c r="B79" s="74">
        <v>13</v>
      </c>
      <c r="C79" s="147" t="s">
        <v>77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55"/>
      <c r="S79" s="23"/>
    </row>
    <row r="80" spans="1:19" ht="17.25" customHeight="1" x14ac:dyDescent="0.2">
      <c r="B80" s="74">
        <v>14</v>
      </c>
      <c r="C80" s="147" t="s">
        <v>92</v>
      </c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55"/>
      <c r="S80" s="23"/>
    </row>
    <row r="81" spans="1:20" ht="12.75" customHeight="1" thickBot="1" x14ac:dyDescent="0.25">
      <c r="B81" s="5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58"/>
      <c r="S81" s="23"/>
    </row>
    <row r="82" spans="1:20" x14ac:dyDescent="0.2">
      <c r="A82" s="2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5"/>
      <c r="R82" s="44"/>
      <c r="S82" s="23"/>
      <c r="T82" s="23"/>
    </row>
    <row r="83" spans="1:20" x14ac:dyDescent="0.2">
      <c r="A83" s="2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5"/>
      <c r="R83" s="23"/>
      <c r="S83" s="23"/>
      <c r="T83" s="23"/>
    </row>
    <row r="84" spans="1:20" x14ac:dyDescent="0.2">
      <c r="A84" s="2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5"/>
      <c r="R84" s="23"/>
      <c r="S84" s="23"/>
      <c r="T84" s="23"/>
    </row>
    <row r="85" spans="1:20" x14ac:dyDescent="0.2">
      <c r="A85" s="2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5"/>
      <c r="R85" s="23"/>
      <c r="S85" s="23"/>
      <c r="T85" s="23"/>
    </row>
    <row r="86" spans="1:20" x14ac:dyDescent="0.2">
      <c r="A86" s="2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5"/>
      <c r="R86" s="23"/>
      <c r="S86" s="23"/>
    </row>
    <row r="87" spans="1:20" x14ac:dyDescent="0.2">
      <c r="A87" s="23"/>
      <c r="B87" s="3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23"/>
      <c r="S87" s="23"/>
    </row>
    <row r="88" spans="1:20" x14ac:dyDescent="0.2">
      <c r="A88" s="23"/>
      <c r="B88" s="3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23"/>
      <c r="S88" s="23"/>
    </row>
    <row r="89" spans="1:20" x14ac:dyDescent="0.2">
      <c r="A89" s="23"/>
      <c r="B89" s="3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23"/>
      <c r="S89" s="23"/>
    </row>
    <row r="90" spans="1:20" x14ac:dyDescent="0.2">
      <c r="A90" s="23"/>
      <c r="B90" s="34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35"/>
      <c r="Q90" s="23"/>
      <c r="R90" s="23"/>
      <c r="S90" s="23"/>
    </row>
    <row r="91" spans="1:20" x14ac:dyDescent="0.2">
      <c r="A91" s="23"/>
      <c r="B91" s="3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35"/>
      <c r="Q91" s="23"/>
      <c r="R91" s="23"/>
      <c r="S91" s="23"/>
    </row>
    <row r="92" spans="1:20" x14ac:dyDescent="0.2">
      <c r="A92" s="23"/>
      <c r="B92" s="3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35"/>
      <c r="Q92" s="23"/>
      <c r="R92" s="23"/>
      <c r="S92" s="23"/>
    </row>
    <row r="93" spans="1:20" x14ac:dyDescent="0.2">
      <c r="A93" s="23"/>
      <c r="B93" s="3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35"/>
      <c r="Q93" s="23"/>
      <c r="R93" s="23"/>
      <c r="S93" s="23"/>
    </row>
    <row r="94" spans="1:20" x14ac:dyDescent="0.2">
      <c r="A94" s="23"/>
      <c r="B94" s="34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35"/>
      <c r="Q94" s="23"/>
      <c r="R94" s="23"/>
      <c r="S94" s="23"/>
    </row>
    <row r="95" spans="1:20" x14ac:dyDescent="0.2">
      <c r="A95" s="23"/>
      <c r="B95" s="34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35"/>
      <c r="Q95" s="23"/>
      <c r="R95" s="23"/>
      <c r="S95" s="23"/>
    </row>
    <row r="96" spans="1:20" x14ac:dyDescent="0.2">
      <c r="A96" s="23"/>
      <c r="B96" s="3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35"/>
      <c r="Q96" s="23"/>
      <c r="R96" s="23"/>
      <c r="S96" s="23"/>
    </row>
    <row r="97" spans="1:19" x14ac:dyDescent="0.2">
      <c r="A97" s="23"/>
      <c r="B97" s="34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35"/>
      <c r="Q97" s="23"/>
      <c r="R97" s="23"/>
      <c r="S97" s="23"/>
    </row>
    <row r="98" spans="1:19" x14ac:dyDescent="0.2">
      <c r="A98" s="23"/>
      <c r="B98" s="34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35"/>
      <c r="Q98" s="23"/>
      <c r="R98" s="23"/>
      <c r="S98" s="23"/>
    </row>
    <row r="99" spans="1:19" x14ac:dyDescent="0.2">
      <c r="A99" s="23"/>
      <c r="B99" s="34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35"/>
      <c r="Q99" s="23"/>
      <c r="R99" s="23"/>
      <c r="S99" s="23"/>
    </row>
    <row r="100" spans="1:19" x14ac:dyDescent="0.2">
      <c r="A100" s="23"/>
      <c r="B100" s="34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35"/>
      <c r="Q100" s="23"/>
      <c r="R100" s="23"/>
      <c r="S100" s="23"/>
    </row>
    <row r="101" spans="1:19" x14ac:dyDescent="0.2">
      <c r="A101" s="23"/>
      <c r="B101" s="34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35"/>
      <c r="Q101" s="23"/>
      <c r="R101" s="23"/>
      <c r="S101" s="23"/>
    </row>
    <row r="102" spans="1:19" x14ac:dyDescent="0.2">
      <c r="A102" s="23"/>
      <c r="B102" s="34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35"/>
      <c r="Q102" s="23"/>
      <c r="R102" s="23"/>
      <c r="S102" s="23"/>
    </row>
    <row r="103" spans="1:19" x14ac:dyDescent="0.2">
      <c r="A103" s="23"/>
      <c r="B103" s="34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35"/>
      <c r="Q103" s="23"/>
      <c r="R103" s="23"/>
      <c r="S103" s="23"/>
    </row>
    <row r="104" spans="1:19" x14ac:dyDescent="0.2">
      <c r="A104" s="23"/>
      <c r="B104" s="34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5"/>
      <c r="Q104" s="23"/>
      <c r="R104" s="23"/>
      <c r="S104" s="23"/>
    </row>
    <row r="105" spans="1:19" x14ac:dyDescent="0.2">
      <c r="A105" s="23"/>
      <c r="B105" s="34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35"/>
      <c r="Q105" s="23"/>
      <c r="R105" s="23"/>
      <c r="S105" s="23"/>
    </row>
    <row r="106" spans="1:19" x14ac:dyDescent="0.2">
      <c r="A106" s="23"/>
      <c r="B106" s="34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35"/>
      <c r="Q106" s="23"/>
      <c r="R106" s="23"/>
      <c r="S106" s="23"/>
    </row>
    <row r="107" spans="1:19" x14ac:dyDescent="0.2">
      <c r="A107" s="23"/>
      <c r="B107" s="34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5"/>
      <c r="Q107" s="23"/>
      <c r="R107" s="23"/>
      <c r="S107" s="23"/>
    </row>
    <row r="108" spans="1:19" x14ac:dyDescent="0.2">
      <c r="A108" s="23"/>
      <c r="B108" s="34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35"/>
      <c r="Q108" s="23"/>
      <c r="R108" s="23"/>
      <c r="S108" s="23"/>
    </row>
    <row r="109" spans="1:19" x14ac:dyDescent="0.2">
      <c r="A109" s="23"/>
      <c r="B109" s="34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35"/>
      <c r="Q109" s="23"/>
      <c r="R109" s="23"/>
      <c r="S109" s="23"/>
    </row>
    <row r="110" spans="1:19" x14ac:dyDescent="0.2">
      <c r="A110" s="23"/>
      <c r="B110" s="34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5"/>
      <c r="Q110" s="23"/>
      <c r="R110" s="23"/>
      <c r="S110" s="23"/>
    </row>
    <row r="111" spans="1:19" x14ac:dyDescent="0.2">
      <c r="A111" s="23"/>
      <c r="B111" s="34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35"/>
      <c r="Q111" s="23"/>
      <c r="R111" s="23"/>
      <c r="S111" s="23"/>
    </row>
    <row r="112" spans="1:19" x14ac:dyDescent="0.2">
      <c r="A112" s="23"/>
      <c r="B112" s="34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5"/>
      <c r="Q112" s="23"/>
      <c r="R112" s="23"/>
      <c r="S112" s="23"/>
    </row>
    <row r="113" spans="1:19" x14ac:dyDescent="0.2">
      <c r="A113" s="23"/>
      <c r="B113" s="34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35"/>
      <c r="Q113" s="23"/>
      <c r="R113" s="23"/>
      <c r="S113" s="23"/>
    </row>
    <row r="114" spans="1:19" x14ac:dyDescent="0.2">
      <c r="A114" s="23"/>
      <c r="B114" s="34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35"/>
      <c r="Q114" s="23"/>
      <c r="R114" s="23"/>
      <c r="S114" s="23"/>
    </row>
    <row r="115" spans="1:19" x14ac:dyDescent="0.2">
      <c r="A115" s="23"/>
      <c r="B115" s="34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35"/>
      <c r="Q115" s="23"/>
      <c r="R115" s="23"/>
      <c r="S115" s="23"/>
    </row>
    <row r="116" spans="1:19" x14ac:dyDescent="0.2">
      <c r="A116" s="23"/>
      <c r="B116" s="34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35"/>
      <c r="Q116" s="23"/>
      <c r="R116" s="23"/>
      <c r="S116" s="23"/>
    </row>
    <row r="117" spans="1:19" x14ac:dyDescent="0.2">
      <c r="A117" s="23"/>
      <c r="B117" s="34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35"/>
      <c r="Q117" s="23"/>
      <c r="R117" s="23"/>
      <c r="S117" s="23"/>
    </row>
    <row r="118" spans="1:19" x14ac:dyDescent="0.2">
      <c r="A118" s="23"/>
      <c r="B118" s="34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35"/>
      <c r="Q118" s="23"/>
      <c r="R118" s="23"/>
      <c r="S118" s="23"/>
    </row>
    <row r="119" spans="1:19" x14ac:dyDescent="0.2">
      <c r="A119" s="23"/>
      <c r="B119" s="34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35"/>
      <c r="Q119" s="23"/>
      <c r="R119" s="23"/>
      <c r="S119" s="23"/>
    </row>
    <row r="120" spans="1:19" x14ac:dyDescent="0.2">
      <c r="A120" s="23"/>
      <c r="B120" s="34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35"/>
      <c r="Q120" s="23"/>
      <c r="R120" s="23"/>
      <c r="S120" s="23"/>
    </row>
    <row r="121" spans="1:19" x14ac:dyDescent="0.2">
      <c r="A121" s="23"/>
      <c r="B121" s="34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35"/>
      <c r="Q121" s="23"/>
      <c r="R121" s="23"/>
      <c r="S121" s="23"/>
    </row>
    <row r="122" spans="1:19" x14ac:dyDescent="0.2">
      <c r="A122" s="23"/>
      <c r="B122" s="34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35"/>
      <c r="Q122" s="23"/>
      <c r="R122" s="23"/>
      <c r="S122" s="23"/>
    </row>
    <row r="123" spans="1:19" x14ac:dyDescent="0.2">
      <c r="A123" s="23"/>
      <c r="B123" s="34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35"/>
      <c r="Q123" s="23"/>
      <c r="R123" s="23"/>
      <c r="S123" s="23"/>
    </row>
    <row r="124" spans="1:19" x14ac:dyDescent="0.2">
      <c r="A124" s="23"/>
      <c r="B124" s="34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35"/>
      <c r="Q124" s="23"/>
      <c r="R124" s="23"/>
      <c r="S124" s="23"/>
    </row>
    <row r="125" spans="1:19" x14ac:dyDescent="0.2">
      <c r="A125" s="23"/>
      <c r="B125" s="34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35"/>
      <c r="Q125" s="23"/>
      <c r="R125" s="23"/>
      <c r="S125" s="23"/>
    </row>
    <row r="126" spans="1:19" x14ac:dyDescent="0.2">
      <c r="A126" s="23"/>
      <c r="B126" s="34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35"/>
      <c r="Q126" s="23"/>
      <c r="R126" s="23"/>
      <c r="S126" s="23"/>
    </row>
    <row r="127" spans="1:19" x14ac:dyDescent="0.2">
      <c r="A127" s="23"/>
      <c r="B127" s="34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35"/>
      <c r="Q127" s="23"/>
      <c r="R127" s="23"/>
      <c r="S127" s="23"/>
    </row>
    <row r="128" spans="1:19" x14ac:dyDescent="0.2">
      <c r="A128" s="23"/>
      <c r="B128" s="34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35"/>
      <c r="Q128" s="23"/>
      <c r="R128" s="23"/>
      <c r="S128" s="23"/>
    </row>
    <row r="129" spans="1:19" x14ac:dyDescent="0.2">
      <c r="A129" s="23"/>
      <c r="B129" s="34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35"/>
      <c r="Q129" s="23"/>
      <c r="R129" s="23"/>
      <c r="S129" s="23"/>
    </row>
    <row r="130" spans="1:19" x14ac:dyDescent="0.2">
      <c r="A130" s="23"/>
      <c r="B130" s="34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35"/>
      <c r="Q130" s="23"/>
      <c r="R130" s="23"/>
      <c r="S130" s="23"/>
    </row>
    <row r="131" spans="1:19" x14ac:dyDescent="0.2">
      <c r="A131" s="23"/>
      <c r="B131" s="34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35"/>
      <c r="Q131" s="23"/>
      <c r="R131" s="23"/>
      <c r="S131" s="23"/>
    </row>
    <row r="132" spans="1:19" x14ac:dyDescent="0.2">
      <c r="A132" s="23"/>
      <c r="B132" s="34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35"/>
      <c r="Q132" s="23"/>
      <c r="R132" s="23"/>
      <c r="S132" s="23"/>
    </row>
    <row r="133" spans="1:19" x14ac:dyDescent="0.2">
      <c r="A133" s="23"/>
      <c r="B133" s="34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35"/>
      <c r="Q133" s="23"/>
      <c r="R133" s="23"/>
      <c r="S133" s="23"/>
    </row>
    <row r="134" spans="1:19" x14ac:dyDescent="0.2">
      <c r="A134" s="23"/>
      <c r="B134" s="34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35"/>
      <c r="Q134" s="23"/>
      <c r="R134" s="23"/>
      <c r="S134" s="23"/>
    </row>
    <row r="135" spans="1:19" x14ac:dyDescent="0.2">
      <c r="A135" s="23"/>
      <c r="B135" s="34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35"/>
      <c r="Q135" s="23"/>
      <c r="R135" s="23"/>
      <c r="S135" s="23"/>
    </row>
    <row r="136" spans="1:19" x14ac:dyDescent="0.2">
      <c r="A136" s="23"/>
      <c r="B136" s="34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35"/>
      <c r="Q136" s="23"/>
      <c r="R136" s="23"/>
      <c r="S136" s="23"/>
    </row>
    <row r="137" spans="1:19" x14ac:dyDescent="0.2">
      <c r="A137" s="23"/>
      <c r="B137" s="34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35"/>
      <c r="Q137" s="23"/>
      <c r="R137" s="23"/>
      <c r="S137" s="23"/>
    </row>
    <row r="138" spans="1:19" x14ac:dyDescent="0.2">
      <c r="A138" s="23"/>
      <c r="B138" s="34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35"/>
      <c r="Q138" s="23"/>
      <c r="R138" s="23"/>
      <c r="S138" s="23"/>
    </row>
    <row r="139" spans="1:19" x14ac:dyDescent="0.2">
      <c r="A139" s="23"/>
      <c r="B139" s="34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35"/>
      <c r="Q139" s="23"/>
      <c r="R139" s="23"/>
      <c r="S139" s="23"/>
    </row>
    <row r="140" spans="1:19" x14ac:dyDescent="0.2">
      <c r="A140" s="23"/>
      <c r="B140" s="34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35"/>
      <c r="Q140" s="23"/>
      <c r="R140" s="23"/>
      <c r="S140" s="23"/>
    </row>
    <row r="141" spans="1:19" x14ac:dyDescent="0.2">
      <c r="A141" s="23"/>
      <c r="B141" s="34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35"/>
      <c r="Q141" s="23"/>
      <c r="R141" s="23"/>
      <c r="S141" s="23"/>
    </row>
    <row r="142" spans="1:19" x14ac:dyDescent="0.2">
      <c r="A142" s="23"/>
      <c r="B142" s="34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35"/>
      <c r="Q142" s="23"/>
      <c r="R142" s="23"/>
      <c r="S142" s="23"/>
    </row>
    <row r="143" spans="1:19" x14ac:dyDescent="0.2">
      <c r="A143" s="23"/>
      <c r="B143" s="34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35"/>
      <c r="Q143" s="23"/>
      <c r="R143" s="23"/>
      <c r="S143" s="23"/>
    </row>
    <row r="144" spans="1:19" x14ac:dyDescent="0.2">
      <c r="A144" s="23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35"/>
      <c r="Q144" s="23"/>
      <c r="R144" s="23"/>
      <c r="S144" s="23"/>
    </row>
    <row r="145" spans="1:19" x14ac:dyDescent="0.2">
      <c r="A145" s="23"/>
      <c r="B145" s="34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35"/>
      <c r="Q145" s="23"/>
      <c r="R145" s="23"/>
      <c r="S145" s="23"/>
    </row>
    <row r="146" spans="1:19" x14ac:dyDescent="0.2">
      <c r="A146" s="23"/>
      <c r="B146" s="34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35"/>
      <c r="Q146" s="23"/>
      <c r="R146" s="23"/>
      <c r="S146" s="23"/>
    </row>
    <row r="147" spans="1:19" x14ac:dyDescent="0.2">
      <c r="A147" s="23"/>
      <c r="B147" s="34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5"/>
      <c r="Q147" s="23"/>
      <c r="R147" s="23"/>
      <c r="S147" s="23"/>
    </row>
    <row r="148" spans="1:19" x14ac:dyDescent="0.2">
      <c r="A148" s="23"/>
      <c r="B148" s="34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35"/>
      <c r="Q148" s="23"/>
      <c r="R148" s="23"/>
      <c r="S148" s="23"/>
    </row>
    <row r="149" spans="1:19" x14ac:dyDescent="0.2">
      <c r="A149" s="23"/>
      <c r="B149" s="34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35"/>
      <c r="Q149" s="23"/>
      <c r="R149" s="23"/>
      <c r="S149" s="23"/>
    </row>
    <row r="150" spans="1:19" x14ac:dyDescent="0.2">
      <c r="A150" s="23"/>
      <c r="B150" s="34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35"/>
      <c r="Q150" s="23"/>
      <c r="R150" s="23"/>
      <c r="S150" s="23"/>
    </row>
    <row r="151" spans="1:19" x14ac:dyDescent="0.2">
      <c r="A151" s="23"/>
      <c r="B151" s="34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35"/>
      <c r="Q151" s="23"/>
      <c r="R151" s="23"/>
      <c r="S151" s="23"/>
    </row>
    <row r="152" spans="1:19" x14ac:dyDescent="0.2">
      <c r="A152" s="23"/>
      <c r="B152" s="34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35"/>
      <c r="Q152" s="23"/>
      <c r="R152" s="23"/>
      <c r="S152" s="23"/>
    </row>
    <row r="153" spans="1:19" x14ac:dyDescent="0.2">
      <c r="A153" s="23"/>
      <c r="B153" s="34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35"/>
      <c r="Q153" s="23"/>
      <c r="R153" s="23"/>
      <c r="S153" s="23"/>
    </row>
    <row r="154" spans="1:19" x14ac:dyDescent="0.2">
      <c r="A154" s="23"/>
      <c r="B154" s="34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35"/>
      <c r="Q154" s="23"/>
      <c r="R154" s="23"/>
      <c r="S154" s="23"/>
    </row>
    <row r="155" spans="1:19" x14ac:dyDescent="0.2">
      <c r="A155" s="23"/>
      <c r="B155" s="34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35"/>
      <c r="Q155" s="23"/>
      <c r="R155" s="23"/>
      <c r="S155" s="23"/>
    </row>
    <row r="156" spans="1:19" x14ac:dyDescent="0.2">
      <c r="A156" s="23"/>
      <c r="B156" s="34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35"/>
      <c r="Q156" s="23"/>
      <c r="R156" s="23"/>
      <c r="S156" s="23"/>
    </row>
    <row r="157" spans="1:19" x14ac:dyDescent="0.2">
      <c r="A157" s="23"/>
      <c r="B157" s="34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35"/>
      <c r="Q157" s="23"/>
      <c r="R157" s="23"/>
      <c r="S157" s="23"/>
    </row>
    <row r="158" spans="1:19" x14ac:dyDescent="0.2">
      <c r="A158" s="23"/>
      <c r="B158" s="34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35"/>
      <c r="Q158" s="23"/>
      <c r="R158" s="23"/>
      <c r="S158" s="23"/>
    </row>
    <row r="159" spans="1:19" x14ac:dyDescent="0.2">
      <c r="A159" s="23"/>
      <c r="B159" s="34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35"/>
      <c r="Q159" s="23"/>
      <c r="R159" s="23"/>
      <c r="S159" s="23"/>
    </row>
    <row r="160" spans="1:19" x14ac:dyDescent="0.2">
      <c r="A160" s="23"/>
      <c r="B160" s="34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35"/>
      <c r="Q160" s="23"/>
      <c r="R160" s="23"/>
      <c r="S160" s="23"/>
    </row>
    <row r="161" spans="1:19" x14ac:dyDescent="0.2">
      <c r="A161" s="23"/>
      <c r="B161" s="34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35"/>
      <c r="Q161" s="23"/>
      <c r="R161" s="23"/>
      <c r="S161" s="23"/>
    </row>
    <row r="162" spans="1:19" x14ac:dyDescent="0.2">
      <c r="A162" s="23"/>
      <c r="B162" s="34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35"/>
      <c r="Q162" s="23"/>
      <c r="R162" s="23"/>
      <c r="S162" s="23"/>
    </row>
    <row r="163" spans="1:19" x14ac:dyDescent="0.2">
      <c r="A163" s="23"/>
      <c r="B163" s="34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35"/>
      <c r="Q163" s="23"/>
      <c r="R163" s="23"/>
      <c r="S163" s="23"/>
    </row>
    <row r="164" spans="1:19" x14ac:dyDescent="0.2">
      <c r="A164" s="23"/>
      <c r="B164" s="34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35"/>
      <c r="Q164" s="23"/>
      <c r="R164" s="23"/>
      <c r="S164" s="23"/>
    </row>
    <row r="165" spans="1:19" x14ac:dyDescent="0.2">
      <c r="A165" s="23"/>
      <c r="B165" s="34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35"/>
      <c r="Q165" s="23"/>
      <c r="R165" s="23"/>
      <c r="S165" s="23"/>
    </row>
    <row r="166" spans="1:19" x14ac:dyDescent="0.2">
      <c r="A166" s="23"/>
      <c r="B166" s="34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35"/>
      <c r="Q166" s="23"/>
      <c r="R166" s="23"/>
      <c r="S166" s="23"/>
    </row>
    <row r="167" spans="1:19" x14ac:dyDescent="0.2">
      <c r="A167" s="23"/>
      <c r="B167" s="34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35"/>
      <c r="Q167" s="23"/>
      <c r="R167" s="23"/>
      <c r="S167" s="23"/>
    </row>
    <row r="168" spans="1:19" x14ac:dyDescent="0.2">
      <c r="A168" s="23"/>
      <c r="B168" s="34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35"/>
      <c r="Q168" s="23"/>
      <c r="R168" s="23"/>
      <c r="S168" s="23"/>
    </row>
    <row r="169" spans="1:19" x14ac:dyDescent="0.2">
      <c r="A169" s="23"/>
      <c r="B169" s="34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35"/>
      <c r="Q169" s="23"/>
      <c r="R169" s="23"/>
      <c r="S169" s="23"/>
    </row>
    <row r="170" spans="1:19" x14ac:dyDescent="0.2">
      <c r="A170" s="23"/>
      <c r="B170" s="34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35"/>
      <c r="Q170" s="23"/>
      <c r="R170" s="23"/>
      <c r="S170" s="23"/>
    </row>
    <row r="171" spans="1:19" x14ac:dyDescent="0.2">
      <c r="A171" s="23"/>
      <c r="B171" s="34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35"/>
      <c r="Q171" s="23"/>
      <c r="R171" s="23"/>
      <c r="S171" s="23"/>
    </row>
    <row r="172" spans="1:19" x14ac:dyDescent="0.2">
      <c r="A172" s="23"/>
      <c r="B172" s="34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35"/>
      <c r="Q172" s="23"/>
      <c r="R172" s="23"/>
      <c r="S172" s="23"/>
    </row>
    <row r="173" spans="1:19" x14ac:dyDescent="0.2">
      <c r="A173" s="23"/>
      <c r="B173" s="34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35"/>
      <c r="Q173" s="23"/>
      <c r="R173" s="23"/>
      <c r="S173" s="23"/>
    </row>
    <row r="174" spans="1:19" x14ac:dyDescent="0.2">
      <c r="A174" s="23"/>
      <c r="B174" s="34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35"/>
      <c r="Q174" s="23"/>
      <c r="R174" s="23"/>
      <c r="S174" s="23"/>
    </row>
    <row r="175" spans="1:19" x14ac:dyDescent="0.2">
      <c r="A175" s="23"/>
      <c r="B175" s="34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35"/>
      <c r="Q175" s="23"/>
      <c r="R175" s="23"/>
      <c r="S175" s="23"/>
    </row>
    <row r="176" spans="1:19" x14ac:dyDescent="0.2">
      <c r="A176" s="23"/>
      <c r="B176" s="34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35"/>
      <c r="Q176" s="23"/>
      <c r="R176" s="23"/>
      <c r="S176" s="23"/>
    </row>
    <row r="177" spans="1:19" x14ac:dyDescent="0.2">
      <c r="A177" s="23"/>
      <c r="B177" s="34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35"/>
      <c r="Q177" s="23"/>
      <c r="R177" s="23"/>
      <c r="S177" s="23"/>
    </row>
    <row r="178" spans="1:19" x14ac:dyDescent="0.2">
      <c r="A178" s="23"/>
      <c r="B178" s="34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35"/>
      <c r="Q178" s="23"/>
      <c r="R178" s="23"/>
      <c r="S178" s="23"/>
    </row>
    <row r="179" spans="1:19" x14ac:dyDescent="0.2">
      <c r="A179" s="23"/>
      <c r="B179" s="34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35"/>
      <c r="Q179" s="23"/>
      <c r="R179" s="23"/>
      <c r="S179" s="23"/>
    </row>
    <row r="180" spans="1:19" x14ac:dyDescent="0.2">
      <c r="A180" s="23"/>
      <c r="B180" s="34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35"/>
      <c r="Q180" s="23"/>
      <c r="R180" s="23"/>
      <c r="S180" s="23"/>
    </row>
    <row r="181" spans="1:19" x14ac:dyDescent="0.2">
      <c r="A181" s="23"/>
      <c r="B181" s="34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35"/>
      <c r="Q181" s="23"/>
      <c r="R181" s="23"/>
      <c r="S181" s="23"/>
    </row>
    <row r="182" spans="1:19" x14ac:dyDescent="0.2">
      <c r="A182" s="23"/>
      <c r="B182" s="34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35"/>
      <c r="Q182" s="23"/>
      <c r="R182" s="23"/>
      <c r="S182" s="23"/>
    </row>
    <row r="183" spans="1:19" x14ac:dyDescent="0.2">
      <c r="A183" s="23"/>
      <c r="B183" s="34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35"/>
      <c r="Q183" s="23"/>
      <c r="R183" s="23"/>
      <c r="S183" s="23"/>
    </row>
    <row r="184" spans="1:19" x14ac:dyDescent="0.2">
      <c r="A184" s="23"/>
      <c r="B184" s="34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35"/>
      <c r="Q184" s="23"/>
      <c r="R184" s="23"/>
      <c r="S184" s="23"/>
    </row>
    <row r="185" spans="1:19" x14ac:dyDescent="0.2">
      <c r="A185" s="23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35"/>
      <c r="Q185" s="23"/>
      <c r="R185" s="23"/>
      <c r="S185" s="23"/>
    </row>
    <row r="186" spans="1:19" x14ac:dyDescent="0.2">
      <c r="A186" s="23"/>
      <c r="B186" s="34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35"/>
      <c r="Q186" s="23"/>
      <c r="R186" s="23"/>
      <c r="S186" s="23"/>
    </row>
    <row r="187" spans="1:19" x14ac:dyDescent="0.2">
      <c r="A187" s="23"/>
      <c r="B187" s="34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35"/>
      <c r="Q187" s="23"/>
      <c r="R187" s="23"/>
      <c r="S187" s="23"/>
    </row>
    <row r="188" spans="1:19" x14ac:dyDescent="0.2">
      <c r="A188" s="23"/>
      <c r="B188" s="34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35"/>
      <c r="Q188" s="23"/>
      <c r="R188" s="23"/>
      <c r="S188" s="23"/>
    </row>
    <row r="189" spans="1:19" x14ac:dyDescent="0.2">
      <c r="A189" s="23"/>
      <c r="B189" s="34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35"/>
      <c r="Q189" s="23"/>
      <c r="R189" s="23"/>
      <c r="S189" s="23"/>
    </row>
    <row r="190" spans="1:19" x14ac:dyDescent="0.2">
      <c r="A190" s="23"/>
      <c r="B190" s="34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35"/>
      <c r="Q190" s="23"/>
      <c r="R190" s="23"/>
      <c r="S190" s="23"/>
    </row>
    <row r="191" spans="1:19" x14ac:dyDescent="0.2">
      <c r="A191" s="23"/>
      <c r="B191" s="34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35"/>
      <c r="Q191" s="23"/>
      <c r="R191" s="23"/>
      <c r="S191" s="23"/>
    </row>
    <row r="192" spans="1:19" x14ac:dyDescent="0.2">
      <c r="A192" s="23"/>
      <c r="B192" s="34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35"/>
      <c r="Q192" s="23"/>
      <c r="R192" s="23"/>
      <c r="S192" s="23"/>
    </row>
    <row r="193" spans="1:19" x14ac:dyDescent="0.2">
      <c r="A193" s="23"/>
      <c r="B193" s="34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35"/>
      <c r="Q193" s="23"/>
      <c r="R193" s="23"/>
      <c r="S193" s="23"/>
    </row>
    <row r="194" spans="1:19" x14ac:dyDescent="0.2">
      <c r="A194" s="23"/>
      <c r="B194" s="34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35"/>
      <c r="Q194" s="23"/>
      <c r="R194" s="23"/>
      <c r="S194" s="23"/>
    </row>
    <row r="195" spans="1:19" x14ac:dyDescent="0.2">
      <c r="A195" s="23"/>
      <c r="B195" s="34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35"/>
      <c r="Q195" s="23"/>
      <c r="R195" s="23"/>
      <c r="S195" s="23"/>
    </row>
    <row r="196" spans="1:19" x14ac:dyDescent="0.2">
      <c r="A196" s="23"/>
      <c r="B196" s="34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35"/>
      <c r="Q196" s="23"/>
      <c r="R196" s="23"/>
      <c r="S196" s="23"/>
    </row>
    <row r="197" spans="1:19" x14ac:dyDescent="0.2">
      <c r="A197" s="23"/>
      <c r="B197" s="34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35"/>
      <c r="Q197" s="23"/>
      <c r="R197" s="23"/>
      <c r="S197" s="23"/>
    </row>
    <row r="198" spans="1:19" x14ac:dyDescent="0.2">
      <c r="A198" s="23"/>
      <c r="B198" s="34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35"/>
      <c r="Q198" s="23"/>
      <c r="R198" s="23"/>
      <c r="S198" s="23"/>
    </row>
    <row r="199" spans="1:19" x14ac:dyDescent="0.2">
      <c r="A199" s="23"/>
      <c r="B199" s="34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35"/>
      <c r="Q199" s="23"/>
      <c r="R199" s="23"/>
      <c r="S199" s="23"/>
    </row>
    <row r="200" spans="1:19" x14ac:dyDescent="0.2">
      <c r="A200" s="23"/>
      <c r="B200" s="34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35"/>
      <c r="Q200" s="23"/>
      <c r="R200" s="23"/>
      <c r="S200" s="23"/>
    </row>
    <row r="201" spans="1:19" x14ac:dyDescent="0.2">
      <c r="A201" s="23"/>
      <c r="B201" s="34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35"/>
      <c r="Q201" s="23"/>
      <c r="R201" s="23"/>
      <c r="S201" s="23"/>
    </row>
    <row r="202" spans="1:19" x14ac:dyDescent="0.2">
      <c r="A202" s="23"/>
      <c r="B202" s="34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35"/>
      <c r="Q202" s="23"/>
      <c r="R202" s="23"/>
      <c r="S202" s="23"/>
    </row>
    <row r="203" spans="1:19" x14ac:dyDescent="0.2">
      <c r="A203" s="23"/>
      <c r="B203" s="34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35"/>
      <c r="Q203" s="23"/>
      <c r="R203" s="23"/>
      <c r="S203" s="23"/>
    </row>
    <row r="204" spans="1:19" x14ac:dyDescent="0.2">
      <c r="A204" s="23"/>
      <c r="B204" s="34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35"/>
      <c r="Q204" s="23"/>
      <c r="R204" s="23"/>
      <c r="S204" s="23"/>
    </row>
    <row r="205" spans="1:19" x14ac:dyDescent="0.2">
      <c r="A205" s="23"/>
      <c r="B205" s="34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35"/>
      <c r="Q205" s="23"/>
      <c r="R205" s="23"/>
      <c r="S205" s="23"/>
    </row>
    <row r="206" spans="1:19" x14ac:dyDescent="0.2">
      <c r="A206" s="23"/>
      <c r="B206" s="34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35"/>
      <c r="Q206" s="23"/>
      <c r="R206" s="23"/>
      <c r="S206" s="23"/>
    </row>
    <row r="207" spans="1:19" x14ac:dyDescent="0.2">
      <c r="A207" s="23"/>
      <c r="B207" s="34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35"/>
      <c r="Q207" s="23"/>
      <c r="R207" s="23"/>
      <c r="S207" s="23"/>
    </row>
    <row r="208" spans="1:19" x14ac:dyDescent="0.2">
      <c r="A208" s="23"/>
      <c r="B208" s="34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35"/>
      <c r="Q208" s="23"/>
      <c r="R208" s="23"/>
      <c r="S208" s="23"/>
    </row>
    <row r="209" spans="1:19" x14ac:dyDescent="0.2">
      <c r="A209" s="23"/>
      <c r="B209" s="34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35"/>
      <c r="Q209" s="23"/>
      <c r="R209" s="23"/>
      <c r="S209" s="23"/>
    </row>
    <row r="210" spans="1:19" x14ac:dyDescent="0.2">
      <c r="A210" s="23"/>
      <c r="B210" s="34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35"/>
      <c r="Q210" s="23"/>
      <c r="R210" s="23"/>
      <c r="S210" s="23"/>
    </row>
    <row r="211" spans="1:19" x14ac:dyDescent="0.2">
      <c r="A211" s="23"/>
      <c r="B211" s="34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35"/>
      <c r="Q211" s="23"/>
      <c r="R211" s="23"/>
      <c r="S211" s="23"/>
    </row>
    <row r="212" spans="1:19" x14ac:dyDescent="0.2">
      <c r="A212" s="23"/>
      <c r="B212" s="34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35"/>
      <c r="Q212" s="23"/>
      <c r="R212" s="23"/>
      <c r="S212" s="23"/>
    </row>
    <row r="213" spans="1:19" x14ac:dyDescent="0.2">
      <c r="A213" s="23"/>
      <c r="B213" s="34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35"/>
      <c r="Q213" s="23"/>
      <c r="R213" s="23"/>
      <c r="S213" s="23"/>
    </row>
    <row r="214" spans="1:19" x14ac:dyDescent="0.2">
      <c r="A214" s="23"/>
      <c r="B214" s="34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35"/>
      <c r="Q214" s="23"/>
      <c r="R214" s="23"/>
      <c r="S214" s="23"/>
    </row>
    <row r="215" spans="1:19" x14ac:dyDescent="0.2">
      <c r="A215" s="23"/>
      <c r="B215" s="34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35"/>
      <c r="Q215" s="23"/>
      <c r="R215" s="23"/>
      <c r="S215" s="23"/>
    </row>
    <row r="216" spans="1:19" x14ac:dyDescent="0.2">
      <c r="A216" s="23"/>
      <c r="B216" s="34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35"/>
      <c r="Q216" s="23"/>
      <c r="R216" s="23"/>
      <c r="S216" s="23"/>
    </row>
    <row r="217" spans="1:19" x14ac:dyDescent="0.2">
      <c r="A217" s="23"/>
      <c r="B217" s="34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35"/>
      <c r="Q217" s="23"/>
      <c r="R217" s="23"/>
      <c r="S217" s="23"/>
    </row>
    <row r="218" spans="1:19" x14ac:dyDescent="0.2">
      <c r="A218" s="23"/>
      <c r="B218" s="34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35"/>
      <c r="Q218" s="23"/>
      <c r="R218" s="23"/>
      <c r="S218" s="23"/>
    </row>
    <row r="219" spans="1:19" x14ac:dyDescent="0.2">
      <c r="A219" s="23"/>
      <c r="B219" s="34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35"/>
      <c r="Q219" s="23"/>
      <c r="R219" s="23"/>
      <c r="S219" s="23"/>
    </row>
    <row r="220" spans="1:19" x14ac:dyDescent="0.2">
      <c r="A220" s="23"/>
      <c r="B220" s="34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35"/>
      <c r="Q220" s="23"/>
      <c r="R220" s="23"/>
      <c r="S220" s="23"/>
    </row>
    <row r="221" spans="1:19" x14ac:dyDescent="0.2">
      <c r="A221" s="23"/>
      <c r="B221" s="34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35"/>
      <c r="Q221" s="23"/>
      <c r="R221" s="23"/>
      <c r="S221" s="23"/>
    </row>
    <row r="222" spans="1:19" x14ac:dyDescent="0.2">
      <c r="A222" s="23"/>
      <c r="B222" s="34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35"/>
      <c r="Q222" s="23"/>
      <c r="R222" s="23"/>
      <c r="S222" s="23"/>
    </row>
    <row r="223" spans="1:19" x14ac:dyDescent="0.2">
      <c r="A223" s="23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35"/>
      <c r="Q223" s="23"/>
      <c r="R223" s="23"/>
      <c r="S223" s="23"/>
    </row>
    <row r="224" spans="1:19" x14ac:dyDescent="0.2">
      <c r="A224" s="23"/>
      <c r="B224" s="34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35"/>
      <c r="Q224" s="23"/>
      <c r="R224" s="23"/>
      <c r="S224" s="23"/>
    </row>
    <row r="225" spans="1:19" x14ac:dyDescent="0.2">
      <c r="A225" s="23"/>
      <c r="B225" s="34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35"/>
      <c r="Q225" s="23"/>
      <c r="R225" s="23"/>
      <c r="S225" s="23"/>
    </row>
    <row r="226" spans="1:19" x14ac:dyDescent="0.2">
      <c r="A226" s="23"/>
      <c r="B226" s="34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35"/>
      <c r="Q226" s="23"/>
      <c r="R226" s="23"/>
      <c r="S226" s="23"/>
    </row>
    <row r="227" spans="1:19" x14ac:dyDescent="0.2">
      <c r="A227" s="23"/>
      <c r="B227" s="34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35"/>
      <c r="Q227" s="23"/>
      <c r="R227" s="23"/>
      <c r="S227" s="23"/>
    </row>
    <row r="228" spans="1:19" x14ac:dyDescent="0.2">
      <c r="A228" s="23"/>
      <c r="B228" s="34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35"/>
      <c r="Q228" s="23"/>
      <c r="R228" s="23"/>
      <c r="S228" s="23"/>
    </row>
    <row r="229" spans="1:19" x14ac:dyDescent="0.2">
      <c r="A229" s="23"/>
      <c r="B229" s="34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35"/>
      <c r="Q229" s="23"/>
      <c r="R229" s="23"/>
      <c r="S229" s="23"/>
    </row>
    <row r="230" spans="1:19" x14ac:dyDescent="0.2">
      <c r="A230" s="23"/>
      <c r="B230" s="34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35"/>
      <c r="Q230" s="23"/>
      <c r="R230" s="23"/>
      <c r="S230" s="23"/>
    </row>
    <row r="231" spans="1:19" x14ac:dyDescent="0.2">
      <c r="A231" s="23"/>
      <c r="B231" s="34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35"/>
      <c r="Q231" s="23"/>
      <c r="R231" s="23"/>
      <c r="S231" s="23"/>
    </row>
    <row r="232" spans="1:19" x14ac:dyDescent="0.2">
      <c r="A232" s="23"/>
      <c r="B232" s="34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35"/>
      <c r="Q232" s="23"/>
      <c r="R232" s="23"/>
      <c r="S232" s="23"/>
    </row>
    <row r="233" spans="1:19" x14ac:dyDescent="0.2">
      <c r="A233" s="23"/>
      <c r="B233" s="3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35"/>
      <c r="Q233" s="23"/>
      <c r="R233" s="23"/>
      <c r="S233" s="23"/>
    </row>
    <row r="234" spans="1:19" x14ac:dyDescent="0.2">
      <c r="A234" s="23"/>
      <c r="B234" s="3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35"/>
      <c r="Q234" s="23"/>
      <c r="R234" s="23"/>
      <c r="S234" s="23"/>
    </row>
    <row r="235" spans="1:19" x14ac:dyDescent="0.2">
      <c r="A235" s="23"/>
      <c r="B235" s="3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35"/>
      <c r="Q235" s="23"/>
      <c r="R235" s="23"/>
      <c r="S235" s="23"/>
    </row>
    <row r="236" spans="1:19" x14ac:dyDescent="0.2">
      <c r="A236" s="23"/>
      <c r="B236" s="3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35"/>
      <c r="Q236" s="23"/>
      <c r="R236" s="23"/>
      <c r="S236" s="23"/>
    </row>
    <row r="237" spans="1:19" x14ac:dyDescent="0.2">
      <c r="A237" s="23"/>
      <c r="B237" s="3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35"/>
      <c r="Q237" s="23"/>
      <c r="R237" s="23"/>
      <c r="S237" s="23"/>
    </row>
    <row r="238" spans="1:19" x14ac:dyDescent="0.2">
      <c r="A238" s="23"/>
      <c r="B238" s="3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35"/>
      <c r="Q238" s="23"/>
      <c r="R238" s="23"/>
      <c r="S238" s="23"/>
    </row>
    <row r="239" spans="1:19" x14ac:dyDescent="0.2">
      <c r="A239" s="23"/>
      <c r="B239" s="3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35"/>
      <c r="Q239" s="23"/>
      <c r="R239" s="23"/>
      <c r="S239" s="23"/>
    </row>
    <row r="240" spans="1:19" x14ac:dyDescent="0.2">
      <c r="A240" s="23"/>
      <c r="B240" s="3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35"/>
      <c r="Q240" s="23"/>
      <c r="R240" s="23"/>
      <c r="S240" s="23"/>
    </row>
    <row r="241" spans="1:19" x14ac:dyDescent="0.2">
      <c r="A241" s="23"/>
      <c r="B241" s="3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35"/>
      <c r="Q241" s="23"/>
      <c r="R241" s="23"/>
      <c r="S241" s="23"/>
    </row>
    <row r="242" spans="1:19" x14ac:dyDescent="0.2">
      <c r="A242" s="23"/>
      <c r="B242" s="3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35"/>
      <c r="Q242" s="23"/>
      <c r="R242" s="23"/>
      <c r="S242" s="23"/>
    </row>
    <row r="243" spans="1:19" x14ac:dyDescent="0.2">
      <c r="A243" s="23"/>
      <c r="B243" s="3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35"/>
      <c r="Q243" s="23"/>
      <c r="R243" s="23"/>
      <c r="S243" s="23"/>
    </row>
    <row r="244" spans="1:19" x14ac:dyDescent="0.2">
      <c r="A244" s="23"/>
      <c r="B244" s="3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35"/>
      <c r="Q244" s="23"/>
      <c r="R244" s="23"/>
      <c r="S244" s="23"/>
    </row>
    <row r="245" spans="1:19" x14ac:dyDescent="0.2">
      <c r="A245" s="23"/>
      <c r="B245" s="3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35"/>
      <c r="Q245" s="23"/>
      <c r="R245" s="23"/>
      <c r="S245" s="23"/>
    </row>
    <row r="246" spans="1:19" x14ac:dyDescent="0.2">
      <c r="A246" s="23"/>
      <c r="B246" s="3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35"/>
      <c r="Q246" s="23"/>
      <c r="R246" s="23"/>
      <c r="S246" s="23"/>
    </row>
    <row r="247" spans="1:19" x14ac:dyDescent="0.2">
      <c r="A247" s="23"/>
      <c r="B247" s="3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35"/>
      <c r="Q247" s="23"/>
      <c r="R247" s="23"/>
      <c r="S247" s="23"/>
    </row>
    <row r="248" spans="1:19" x14ac:dyDescent="0.2">
      <c r="A248" s="23"/>
      <c r="B248" s="3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35"/>
      <c r="Q248" s="23"/>
      <c r="R248" s="23"/>
      <c r="S248" s="23"/>
    </row>
    <row r="249" spans="1:19" x14ac:dyDescent="0.2">
      <c r="A249" s="23"/>
      <c r="B249" s="3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35"/>
      <c r="Q249" s="23"/>
      <c r="R249" s="23"/>
      <c r="S249" s="23"/>
    </row>
    <row r="250" spans="1:19" x14ac:dyDescent="0.2">
      <c r="A250" s="23"/>
      <c r="B250" s="3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35"/>
      <c r="Q250" s="23"/>
      <c r="R250" s="23"/>
      <c r="S250" s="23"/>
    </row>
    <row r="251" spans="1:19" x14ac:dyDescent="0.2">
      <c r="A251" s="23"/>
      <c r="B251" s="3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35"/>
      <c r="Q251" s="23"/>
      <c r="R251" s="23"/>
      <c r="S251" s="23"/>
    </row>
    <row r="252" spans="1:19" x14ac:dyDescent="0.2">
      <c r="A252" s="23"/>
      <c r="B252" s="3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35"/>
      <c r="Q252" s="23"/>
      <c r="R252" s="23"/>
      <c r="S252" s="23"/>
    </row>
    <row r="253" spans="1:19" x14ac:dyDescent="0.2">
      <c r="A253" s="23"/>
      <c r="B253" s="3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35"/>
      <c r="Q253" s="23"/>
      <c r="R253" s="23"/>
      <c r="S253" s="23"/>
    </row>
    <row r="254" spans="1:19" x14ac:dyDescent="0.2">
      <c r="A254" s="23"/>
      <c r="B254" s="3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35"/>
      <c r="Q254" s="23"/>
      <c r="R254" s="23"/>
      <c r="S254" s="23"/>
    </row>
    <row r="255" spans="1:19" x14ac:dyDescent="0.2">
      <c r="A255" s="23"/>
      <c r="B255" s="3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35"/>
      <c r="Q255" s="23"/>
      <c r="R255" s="23"/>
      <c r="S255" s="23"/>
    </row>
    <row r="256" spans="1:19" x14ac:dyDescent="0.2">
      <c r="A256" s="23"/>
      <c r="B256" s="3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35"/>
      <c r="Q256" s="23"/>
      <c r="R256" s="23"/>
      <c r="S256" s="23"/>
    </row>
    <row r="257" spans="1:19" x14ac:dyDescent="0.2">
      <c r="A257" s="23"/>
      <c r="B257" s="3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35"/>
      <c r="Q257" s="23"/>
      <c r="R257" s="23"/>
      <c r="S257" s="23"/>
    </row>
    <row r="258" spans="1:19" x14ac:dyDescent="0.2">
      <c r="A258" s="23"/>
      <c r="B258" s="3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35"/>
      <c r="Q258" s="23"/>
      <c r="R258" s="23"/>
      <c r="S258" s="23"/>
    </row>
    <row r="259" spans="1:19" x14ac:dyDescent="0.2">
      <c r="A259" s="23"/>
      <c r="B259" s="3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35"/>
      <c r="Q259" s="23"/>
      <c r="R259" s="23"/>
      <c r="S259" s="23"/>
    </row>
    <row r="260" spans="1:19" x14ac:dyDescent="0.2">
      <c r="A260" s="23"/>
      <c r="B260" s="3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35"/>
      <c r="Q260" s="23"/>
      <c r="R260" s="23"/>
      <c r="S260" s="23"/>
    </row>
    <row r="261" spans="1:19" x14ac:dyDescent="0.2">
      <c r="A261" s="23"/>
      <c r="B261" s="3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35"/>
      <c r="Q261" s="23"/>
      <c r="R261" s="23"/>
      <c r="S261" s="23"/>
    </row>
    <row r="262" spans="1:19" x14ac:dyDescent="0.2">
      <c r="A262" s="23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35"/>
      <c r="Q262" s="23"/>
      <c r="R262" s="23"/>
      <c r="S262" s="23"/>
    </row>
    <row r="263" spans="1:19" x14ac:dyDescent="0.2">
      <c r="A263" s="23"/>
      <c r="B263" s="3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35"/>
      <c r="Q263" s="23"/>
      <c r="R263" s="23"/>
      <c r="S263" s="23"/>
    </row>
    <row r="264" spans="1:19" x14ac:dyDescent="0.2">
      <c r="A264" s="23"/>
      <c r="B264" s="3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35"/>
      <c r="Q264" s="23"/>
      <c r="R264" s="23"/>
      <c r="S264" s="23"/>
    </row>
  </sheetData>
  <mergeCells count="30">
    <mergeCell ref="C79:Q79"/>
    <mergeCell ref="C70:Q70"/>
    <mergeCell ref="O4:P4"/>
    <mergeCell ref="O1:P1"/>
    <mergeCell ref="D1:E1"/>
    <mergeCell ref="D17:E17"/>
    <mergeCell ref="O17:P17"/>
    <mergeCell ref="D4:E4"/>
    <mergeCell ref="D37:E37"/>
    <mergeCell ref="D43:E43"/>
    <mergeCell ref="C77:Q77"/>
    <mergeCell ref="C69:Q69"/>
    <mergeCell ref="C68:Q68"/>
    <mergeCell ref="D49:E49"/>
    <mergeCell ref="C80:Q80"/>
    <mergeCell ref="C75:Q75"/>
    <mergeCell ref="C74:Q74"/>
    <mergeCell ref="C76:Q76"/>
    <mergeCell ref="D12:E12"/>
    <mergeCell ref="O12:P12"/>
    <mergeCell ref="B62:R63"/>
    <mergeCell ref="D24:E24"/>
    <mergeCell ref="O24:P24"/>
    <mergeCell ref="D28:E28"/>
    <mergeCell ref="D32:E32"/>
    <mergeCell ref="C67:Q67"/>
    <mergeCell ref="C71:Q71"/>
    <mergeCell ref="C73:Q73"/>
    <mergeCell ref="C78:Q78"/>
    <mergeCell ref="C72:Q72"/>
  </mergeCells>
  <pageMargins left="0.25" right="0.25" top="0.71906250000000005" bottom="0.75" header="0.3" footer="0.3"/>
  <pageSetup scale="60" fitToHeight="0" orientation="portrait" r:id="rId1"/>
  <headerFooter>
    <oddHeader>&amp;L&amp;"Arial,Bold"&amp;16
Indoor Small Arms Range Facility (21 Lane - Standard)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4"/>
  <sheetViews>
    <sheetView view="pageLayout" topLeftCell="A34" zoomScaleNormal="100" workbookViewId="0">
      <selection activeCell="P51" sqref="P51"/>
    </sheetView>
  </sheetViews>
  <sheetFormatPr defaultColWidth="2.140625" defaultRowHeight="12.75" x14ac:dyDescent="0.2"/>
  <cols>
    <col min="1" max="1" width="1.42578125" style="27" customWidth="1"/>
    <col min="2" max="2" width="11.42578125" style="19" customWidth="1"/>
    <col min="3" max="3" width="1.28515625" style="1" customWidth="1"/>
    <col min="4" max="4" width="3" style="1" customWidth="1"/>
    <col min="5" max="5" width="59.42578125" style="1" customWidth="1"/>
    <col min="6" max="6" width="1.42578125" style="1" customWidth="1"/>
    <col min="7" max="7" width="9.710937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11.140625" style="1" customWidth="1"/>
    <col min="12" max="12" width="1.42578125" style="1" customWidth="1"/>
    <col min="13" max="13" width="16.28515625" style="1" customWidth="1"/>
    <col min="14" max="14" width="1.42578125" style="1" customWidth="1"/>
    <col min="15" max="15" width="11.28515625" style="1" customWidth="1"/>
    <col min="16" max="16" width="10" style="3" customWidth="1"/>
    <col min="17" max="17" width="2" style="1" customWidth="1"/>
    <col min="18" max="18" width="15.42578125" style="1" customWidth="1"/>
    <col min="19" max="19" width="2.140625" style="26"/>
    <col min="20" max="16384" width="2.140625" style="1"/>
  </cols>
  <sheetData>
    <row r="1" spans="1:20" s="21" customFormat="1" ht="48.75" customHeight="1" thickBot="1" x14ac:dyDescent="0.25">
      <c r="A1" s="59"/>
      <c r="B1" s="63" t="s">
        <v>9</v>
      </c>
      <c r="C1" s="64"/>
      <c r="D1" s="166" t="s">
        <v>28</v>
      </c>
      <c r="E1" s="167"/>
      <c r="F1" s="65"/>
      <c r="G1" s="63" t="s">
        <v>0</v>
      </c>
      <c r="H1" s="107"/>
      <c r="I1" s="102" t="s">
        <v>39</v>
      </c>
      <c r="J1" s="66"/>
      <c r="K1" s="63" t="s">
        <v>38</v>
      </c>
      <c r="L1" s="66"/>
      <c r="M1" s="63" t="s">
        <v>29</v>
      </c>
      <c r="N1" s="66"/>
      <c r="O1" s="164" t="s">
        <v>35</v>
      </c>
      <c r="P1" s="165"/>
      <c r="Q1" s="66"/>
      <c r="R1" s="63" t="s">
        <v>1</v>
      </c>
      <c r="S1" s="22"/>
      <c r="T1" s="22"/>
    </row>
    <row r="2" spans="1:20" ht="15.75" thickBot="1" x14ac:dyDescent="0.3">
      <c r="B2" s="6"/>
      <c r="C2" s="23"/>
      <c r="D2" s="4"/>
      <c r="E2" s="5"/>
      <c r="F2" s="28"/>
      <c r="G2" s="6"/>
      <c r="H2" s="108"/>
      <c r="I2" s="103"/>
      <c r="J2" s="29"/>
      <c r="K2" s="6"/>
      <c r="L2" s="30"/>
      <c r="M2" s="7" t="s">
        <v>2</v>
      </c>
      <c r="N2" s="29"/>
      <c r="O2" s="7" t="s">
        <v>2</v>
      </c>
      <c r="P2" s="20" t="s">
        <v>3</v>
      </c>
      <c r="Q2" s="29"/>
      <c r="R2" s="6"/>
      <c r="S2" s="23"/>
    </row>
    <row r="3" spans="1:20" ht="7.5" customHeight="1" thickBot="1" x14ac:dyDescent="0.25">
      <c r="B3" s="46"/>
      <c r="C3" s="23"/>
      <c r="D3" s="9"/>
      <c r="E3" s="9"/>
      <c r="F3" s="9"/>
      <c r="G3" s="9"/>
      <c r="H3" s="82"/>
      <c r="I3" s="9"/>
      <c r="J3" s="9"/>
      <c r="K3" s="9"/>
      <c r="L3" s="9"/>
      <c r="M3" s="9"/>
      <c r="N3" s="9"/>
      <c r="O3" s="9"/>
      <c r="P3" s="31"/>
      <c r="Q3" s="9"/>
      <c r="R3" s="47"/>
      <c r="S3" s="23"/>
    </row>
    <row r="4" spans="1:20" ht="15.75" customHeight="1" thickBot="1" x14ac:dyDescent="0.25">
      <c r="B4" s="109" t="s">
        <v>13</v>
      </c>
      <c r="C4" s="90"/>
      <c r="D4" s="162" t="s">
        <v>40</v>
      </c>
      <c r="E4" s="163"/>
      <c r="F4" s="82"/>
      <c r="G4" s="110"/>
      <c r="H4" s="82"/>
      <c r="I4" s="110"/>
      <c r="J4" s="82"/>
      <c r="K4" s="110"/>
      <c r="L4" s="82"/>
      <c r="M4" s="110"/>
      <c r="N4" s="82"/>
      <c r="O4" s="162"/>
      <c r="P4" s="163"/>
      <c r="Q4" s="82"/>
      <c r="R4" s="110"/>
      <c r="S4" s="23"/>
    </row>
    <row r="5" spans="1:20" ht="14.25" x14ac:dyDescent="0.2">
      <c r="B5" s="88" t="s">
        <v>14</v>
      </c>
      <c r="C5" s="23"/>
      <c r="D5" s="8"/>
      <c r="E5" s="10" t="s">
        <v>48</v>
      </c>
      <c r="F5" s="9"/>
      <c r="G5" s="79">
        <v>14</v>
      </c>
      <c r="H5" s="104"/>
      <c r="I5" s="79">
        <v>20</v>
      </c>
      <c r="J5" s="9"/>
      <c r="K5" s="81">
        <v>1</v>
      </c>
      <c r="L5" s="82"/>
      <c r="M5" s="81">
        <v>340</v>
      </c>
      <c r="N5" s="82"/>
      <c r="O5" s="83">
        <f>K5*M5</f>
        <v>340</v>
      </c>
      <c r="P5" s="84">
        <f t="shared" ref="P5:P10" si="0">O5*0.0929</f>
        <v>31.585999999999999</v>
      </c>
      <c r="Q5" s="9"/>
      <c r="R5" s="40">
        <v>1</v>
      </c>
      <c r="S5" s="23"/>
    </row>
    <row r="6" spans="1:20" ht="15" x14ac:dyDescent="0.25">
      <c r="B6" s="88" t="s">
        <v>15</v>
      </c>
      <c r="C6" s="23"/>
      <c r="D6" s="8"/>
      <c r="E6" s="10" t="s">
        <v>49</v>
      </c>
      <c r="F6" s="9"/>
      <c r="G6" s="79">
        <v>17</v>
      </c>
      <c r="H6" s="104"/>
      <c r="I6" s="79">
        <v>20</v>
      </c>
      <c r="J6" s="9"/>
      <c r="K6" s="81">
        <v>1</v>
      </c>
      <c r="L6" s="82"/>
      <c r="M6" s="79">
        <v>340</v>
      </c>
      <c r="N6" s="82"/>
      <c r="O6" s="83">
        <f>K6*M6</f>
        <v>340</v>
      </c>
      <c r="P6" s="84">
        <f t="shared" si="0"/>
        <v>31.585999999999999</v>
      </c>
      <c r="Q6" s="9"/>
      <c r="R6" s="40">
        <v>2</v>
      </c>
      <c r="S6" s="24"/>
    </row>
    <row r="7" spans="1:20" ht="14.25" x14ac:dyDescent="0.2">
      <c r="B7" s="88" t="s">
        <v>16</v>
      </c>
      <c r="C7" s="23"/>
      <c r="D7" s="8"/>
      <c r="E7" s="10" t="s">
        <v>50</v>
      </c>
      <c r="F7" s="9"/>
      <c r="G7" s="79">
        <v>1</v>
      </c>
      <c r="H7" s="104"/>
      <c r="I7" s="79">
        <v>140</v>
      </c>
      <c r="J7" s="9"/>
      <c r="K7" s="81">
        <v>1</v>
      </c>
      <c r="L7" s="82"/>
      <c r="M7" s="81">
        <v>140</v>
      </c>
      <c r="N7" s="82"/>
      <c r="O7" s="83">
        <f t="shared" ref="O7:O9" si="1">K7*M7</f>
        <v>140</v>
      </c>
      <c r="P7" s="84">
        <f t="shared" si="0"/>
        <v>13.006</v>
      </c>
      <c r="Q7" s="9"/>
      <c r="R7" s="40">
        <v>3</v>
      </c>
      <c r="S7" s="23"/>
    </row>
    <row r="8" spans="1:20" ht="14.25" x14ac:dyDescent="0.2">
      <c r="B8" s="88" t="s">
        <v>17</v>
      </c>
      <c r="C8" s="23"/>
      <c r="D8" s="8"/>
      <c r="E8" s="10" t="s">
        <v>51</v>
      </c>
      <c r="F8" s="9"/>
      <c r="G8" s="79">
        <v>3</v>
      </c>
      <c r="H8" s="104"/>
      <c r="I8" s="79">
        <v>80</v>
      </c>
      <c r="J8" s="9"/>
      <c r="K8" s="81">
        <v>1</v>
      </c>
      <c r="L8" s="82"/>
      <c r="M8" s="81">
        <v>260</v>
      </c>
      <c r="N8" s="82"/>
      <c r="O8" s="83">
        <f t="shared" si="1"/>
        <v>260</v>
      </c>
      <c r="P8" s="84">
        <f t="shared" si="0"/>
        <v>24.154</v>
      </c>
      <c r="Q8" s="9"/>
      <c r="R8" s="40">
        <v>4</v>
      </c>
      <c r="S8" s="23"/>
    </row>
    <row r="9" spans="1:20" ht="14.25" x14ac:dyDescent="0.2">
      <c r="B9" s="88" t="s">
        <v>18</v>
      </c>
      <c r="C9" s="23"/>
      <c r="D9" s="8"/>
      <c r="E9" s="10" t="s">
        <v>52</v>
      </c>
      <c r="F9" s="9"/>
      <c r="G9" s="79">
        <v>0</v>
      </c>
      <c r="H9" s="104"/>
      <c r="I9" s="79">
        <v>0</v>
      </c>
      <c r="J9" s="9"/>
      <c r="K9" s="81">
        <v>1</v>
      </c>
      <c r="L9" s="82"/>
      <c r="M9" s="81">
        <v>100</v>
      </c>
      <c r="N9" s="82"/>
      <c r="O9" s="83">
        <f t="shared" si="1"/>
        <v>100</v>
      </c>
      <c r="P9" s="84">
        <f t="shared" si="0"/>
        <v>9.2899999999999991</v>
      </c>
      <c r="Q9" s="9"/>
      <c r="R9" s="40"/>
      <c r="S9" s="23"/>
    </row>
    <row r="10" spans="1:20" s="2" customFormat="1" ht="15.75" thickBot="1" x14ac:dyDescent="0.3">
      <c r="A10" s="60"/>
      <c r="B10" s="89"/>
      <c r="C10" s="25"/>
      <c r="D10" s="11"/>
      <c r="E10" s="12" t="s">
        <v>67</v>
      </c>
      <c r="F10" s="32"/>
      <c r="G10" s="80"/>
      <c r="H10" s="85"/>
      <c r="I10" s="80"/>
      <c r="J10" s="32"/>
      <c r="K10" s="80"/>
      <c r="L10" s="85"/>
      <c r="M10" s="80"/>
      <c r="N10" s="85"/>
      <c r="O10" s="86">
        <f>SUM(O5:O9)</f>
        <v>1180</v>
      </c>
      <c r="P10" s="87">
        <f t="shared" si="0"/>
        <v>109.622</v>
      </c>
      <c r="Q10" s="32"/>
      <c r="R10" s="48"/>
      <c r="S10" s="25"/>
    </row>
    <row r="11" spans="1:20" ht="7.5" customHeight="1" thickBot="1" x14ac:dyDescent="0.25">
      <c r="B11" s="46"/>
      <c r="C11" s="23"/>
      <c r="D11" s="9"/>
      <c r="E11" s="9"/>
      <c r="F11" s="9"/>
      <c r="G11" s="9"/>
      <c r="H11" s="82"/>
      <c r="I11" s="9"/>
      <c r="J11" s="9"/>
      <c r="K11" s="9"/>
      <c r="L11" s="9"/>
      <c r="M11" s="9"/>
      <c r="N11" s="9"/>
      <c r="O11" s="9"/>
      <c r="P11" s="31"/>
      <c r="Q11" s="9"/>
      <c r="R11" s="10"/>
      <c r="S11" s="23"/>
    </row>
    <row r="12" spans="1:20" ht="15.75" customHeight="1" thickBot="1" x14ac:dyDescent="0.25">
      <c r="B12" s="111" t="s">
        <v>19</v>
      </c>
      <c r="C12" s="90"/>
      <c r="D12" s="148" t="s">
        <v>41</v>
      </c>
      <c r="E12" s="149"/>
      <c r="F12" s="82"/>
      <c r="G12" s="112"/>
      <c r="H12" s="82"/>
      <c r="I12" s="112"/>
      <c r="J12" s="82"/>
      <c r="K12" s="112"/>
      <c r="L12" s="82"/>
      <c r="M12" s="112"/>
      <c r="N12" s="82"/>
      <c r="O12" s="148"/>
      <c r="P12" s="149"/>
      <c r="Q12" s="82"/>
      <c r="R12" s="112"/>
      <c r="S12" s="23"/>
    </row>
    <row r="13" spans="1:20" ht="14.25" x14ac:dyDescent="0.2">
      <c r="B13" s="88" t="s">
        <v>21</v>
      </c>
      <c r="C13" s="90"/>
      <c r="D13" s="83"/>
      <c r="E13" s="91" t="s">
        <v>41</v>
      </c>
      <c r="F13" s="82"/>
      <c r="G13" s="81">
        <v>17</v>
      </c>
      <c r="H13" s="82"/>
      <c r="I13" s="81"/>
      <c r="J13" s="82"/>
      <c r="K13" s="81">
        <v>1</v>
      </c>
      <c r="L13" s="82"/>
      <c r="M13" s="92">
        <v>10930</v>
      </c>
      <c r="N13" s="82"/>
      <c r="O13" s="93">
        <f>K13*M13</f>
        <v>10930</v>
      </c>
      <c r="P13" s="94">
        <f t="shared" ref="P13:P14" si="2">O13*0.0929</f>
        <v>1015.3969999999999</v>
      </c>
      <c r="Q13" s="9"/>
      <c r="R13" s="40"/>
      <c r="S13" s="23"/>
    </row>
    <row r="14" spans="1:20" ht="14.25" x14ac:dyDescent="0.2">
      <c r="B14" s="88" t="s">
        <v>22</v>
      </c>
      <c r="C14" s="90"/>
      <c r="D14" s="83"/>
      <c r="E14" s="91" t="s">
        <v>53</v>
      </c>
      <c r="F14" s="82"/>
      <c r="G14" s="81">
        <v>0</v>
      </c>
      <c r="H14" s="82"/>
      <c r="I14" s="81"/>
      <c r="J14" s="82"/>
      <c r="K14" s="81">
        <v>1</v>
      </c>
      <c r="L14" s="82"/>
      <c r="M14" s="92">
        <v>700</v>
      </c>
      <c r="N14" s="82"/>
      <c r="O14" s="93">
        <f t="shared" ref="O14" si="3">K14*M14</f>
        <v>700</v>
      </c>
      <c r="P14" s="94">
        <f t="shared" si="2"/>
        <v>65.03</v>
      </c>
      <c r="Q14" s="9"/>
      <c r="R14" s="40"/>
      <c r="S14" s="23"/>
    </row>
    <row r="15" spans="1:20" ht="15.75" thickBot="1" x14ac:dyDescent="0.3">
      <c r="B15" s="95"/>
      <c r="C15" s="90"/>
      <c r="D15" s="96"/>
      <c r="E15" s="97" t="s">
        <v>68</v>
      </c>
      <c r="F15" s="82"/>
      <c r="G15" s="98"/>
      <c r="H15" s="82"/>
      <c r="I15" s="98"/>
      <c r="J15" s="82"/>
      <c r="K15" s="98"/>
      <c r="L15" s="82"/>
      <c r="M15" s="98"/>
      <c r="N15" s="82"/>
      <c r="O15" s="86">
        <f>SUM(O13:O14)</f>
        <v>11630</v>
      </c>
      <c r="P15" s="87">
        <f>O15*0.0929</f>
        <v>1080.4269999999999</v>
      </c>
      <c r="Q15" s="9"/>
      <c r="R15" s="38"/>
      <c r="S15" s="23"/>
    </row>
    <row r="16" spans="1:20" ht="7.5" customHeight="1" thickBot="1" x14ac:dyDescent="0.25">
      <c r="B16" s="46"/>
      <c r="C16" s="23"/>
      <c r="D16" s="9"/>
      <c r="E16" s="9"/>
      <c r="F16" s="9"/>
      <c r="G16" s="9"/>
      <c r="H16" s="82"/>
      <c r="I16" s="9"/>
      <c r="J16" s="9"/>
      <c r="K16" s="9"/>
      <c r="L16" s="9"/>
      <c r="M16" s="9"/>
      <c r="N16" s="9"/>
      <c r="O16" s="9"/>
      <c r="P16" s="31"/>
      <c r="Q16" s="9"/>
      <c r="R16" s="10"/>
      <c r="S16" s="23"/>
    </row>
    <row r="17" spans="1:19" ht="15.75" customHeight="1" thickBot="1" x14ac:dyDescent="0.25">
      <c r="B17" s="113" t="s">
        <v>20</v>
      </c>
      <c r="C17" s="90"/>
      <c r="D17" s="168" t="s">
        <v>37</v>
      </c>
      <c r="E17" s="169"/>
      <c r="F17" s="82"/>
      <c r="G17" s="114"/>
      <c r="H17" s="82"/>
      <c r="I17" s="114"/>
      <c r="J17" s="82"/>
      <c r="K17" s="114"/>
      <c r="L17" s="82"/>
      <c r="M17" s="114"/>
      <c r="N17" s="82"/>
      <c r="O17" s="168"/>
      <c r="P17" s="169"/>
      <c r="Q17" s="82"/>
      <c r="R17" s="114"/>
      <c r="S17" s="23"/>
    </row>
    <row r="18" spans="1:19" ht="14.25" x14ac:dyDescent="0.2">
      <c r="B18" s="88" t="s">
        <v>23</v>
      </c>
      <c r="C18" s="90"/>
      <c r="D18" s="83"/>
      <c r="E18" s="91" t="s">
        <v>54</v>
      </c>
      <c r="F18" s="82"/>
      <c r="G18" s="81">
        <v>17</v>
      </c>
      <c r="H18" s="82"/>
      <c r="I18" s="81"/>
      <c r="J18" s="82"/>
      <c r="K18" s="81">
        <v>1</v>
      </c>
      <c r="L18" s="82"/>
      <c r="M18" s="81">
        <v>900</v>
      </c>
      <c r="N18" s="82"/>
      <c r="O18" s="99">
        <f t="shared" ref="O18:O21" si="4">K18*M18</f>
        <v>900</v>
      </c>
      <c r="P18" s="94">
        <f t="shared" ref="P18:P21" si="5">O18*0.0929</f>
        <v>83.61</v>
      </c>
      <c r="Q18" s="9"/>
      <c r="R18" s="40">
        <v>5</v>
      </c>
      <c r="S18" s="23"/>
    </row>
    <row r="19" spans="1:19" ht="14.25" x14ac:dyDescent="0.2">
      <c r="B19" s="88" t="s">
        <v>57</v>
      </c>
      <c r="C19" s="90"/>
      <c r="D19" s="83"/>
      <c r="E19" s="91" t="s">
        <v>55</v>
      </c>
      <c r="F19" s="82"/>
      <c r="G19" s="81">
        <v>7</v>
      </c>
      <c r="H19" s="82"/>
      <c r="I19" s="81"/>
      <c r="J19" s="82"/>
      <c r="K19" s="81">
        <v>1</v>
      </c>
      <c r="L19" s="82"/>
      <c r="M19" s="81" t="s">
        <v>94</v>
      </c>
      <c r="N19" s="82"/>
      <c r="O19" s="99">
        <v>1125</v>
      </c>
      <c r="P19" s="94">
        <f t="shared" si="5"/>
        <v>104.5125</v>
      </c>
      <c r="Q19" s="9"/>
      <c r="R19" s="40">
        <v>5</v>
      </c>
      <c r="S19" s="23"/>
    </row>
    <row r="20" spans="1:19" ht="14.25" x14ac:dyDescent="0.2">
      <c r="B20" s="88" t="s">
        <v>58</v>
      </c>
      <c r="C20" s="90"/>
      <c r="D20" s="83"/>
      <c r="E20" s="91" t="s">
        <v>56</v>
      </c>
      <c r="F20" s="82"/>
      <c r="G20" s="81">
        <v>0</v>
      </c>
      <c r="H20" s="82"/>
      <c r="I20" s="81"/>
      <c r="J20" s="82"/>
      <c r="K20" s="81">
        <v>0</v>
      </c>
      <c r="L20" s="82"/>
      <c r="M20" s="81">
        <v>130</v>
      </c>
      <c r="N20" s="82"/>
      <c r="O20" s="99">
        <f t="shared" si="4"/>
        <v>0</v>
      </c>
      <c r="P20" s="94">
        <f t="shared" si="5"/>
        <v>0</v>
      </c>
      <c r="Q20" s="9"/>
      <c r="R20" s="40">
        <v>6</v>
      </c>
      <c r="S20" s="23"/>
    </row>
    <row r="21" spans="1:19" ht="14.25" x14ac:dyDescent="0.2">
      <c r="B21" s="88" t="s">
        <v>59</v>
      </c>
      <c r="C21" s="90"/>
      <c r="D21" s="83"/>
      <c r="E21" s="91" t="s">
        <v>44</v>
      </c>
      <c r="F21" s="82"/>
      <c r="G21" s="81">
        <v>0</v>
      </c>
      <c r="H21" s="82"/>
      <c r="I21" s="81"/>
      <c r="J21" s="82"/>
      <c r="K21" s="81">
        <v>2</v>
      </c>
      <c r="L21" s="82"/>
      <c r="M21" s="81">
        <v>50</v>
      </c>
      <c r="N21" s="82"/>
      <c r="O21" s="99">
        <f t="shared" si="4"/>
        <v>100</v>
      </c>
      <c r="P21" s="94">
        <f t="shared" si="5"/>
        <v>9.2899999999999991</v>
      </c>
      <c r="Q21" s="9"/>
      <c r="R21" s="40"/>
      <c r="S21" s="23"/>
    </row>
    <row r="22" spans="1:19" ht="15.75" thickBot="1" x14ac:dyDescent="0.3">
      <c r="B22" s="95"/>
      <c r="C22" s="90"/>
      <c r="D22" s="96"/>
      <c r="E22" s="97" t="s">
        <v>30</v>
      </c>
      <c r="F22" s="82"/>
      <c r="G22" s="98"/>
      <c r="H22" s="82"/>
      <c r="I22" s="98"/>
      <c r="J22" s="82"/>
      <c r="K22" s="98"/>
      <c r="L22" s="82"/>
      <c r="M22" s="98"/>
      <c r="N22" s="82"/>
      <c r="O22" s="86">
        <f>SUM(O18:O21)</f>
        <v>2125</v>
      </c>
      <c r="P22" s="87">
        <f>O22*0.0929</f>
        <v>197.41249999999999</v>
      </c>
      <c r="Q22" s="9"/>
      <c r="R22" s="38"/>
      <c r="S22" s="23"/>
    </row>
    <row r="23" spans="1:19" customFormat="1" ht="7.5" customHeight="1" thickBot="1" x14ac:dyDescent="0.3">
      <c r="A23" s="61"/>
      <c r="B23" s="49"/>
      <c r="C23" s="24"/>
      <c r="D23" s="33"/>
      <c r="E23" s="33"/>
      <c r="F23" s="33"/>
      <c r="G23" s="33"/>
      <c r="H23" s="106"/>
      <c r="I23" s="33"/>
      <c r="J23" s="33"/>
      <c r="K23" s="33"/>
      <c r="L23" s="33"/>
      <c r="M23" s="33"/>
      <c r="N23" s="33"/>
      <c r="O23" s="33"/>
      <c r="P23" s="33"/>
      <c r="Q23" s="33"/>
      <c r="R23" s="50"/>
      <c r="S23" s="24"/>
    </row>
    <row r="24" spans="1:19" ht="15.75" customHeight="1" thickBot="1" x14ac:dyDescent="0.25">
      <c r="B24" s="115" t="s">
        <v>24</v>
      </c>
      <c r="C24" s="90"/>
      <c r="D24" s="156" t="s">
        <v>42</v>
      </c>
      <c r="E24" s="157"/>
      <c r="F24" s="82"/>
      <c r="G24" s="116"/>
      <c r="H24" s="82"/>
      <c r="I24" s="116"/>
      <c r="J24" s="82"/>
      <c r="K24" s="116"/>
      <c r="L24" s="82"/>
      <c r="M24" s="116"/>
      <c r="N24" s="82"/>
      <c r="O24" s="156"/>
      <c r="P24" s="157"/>
      <c r="Q24" s="82"/>
      <c r="R24" s="116"/>
      <c r="S24" s="23"/>
    </row>
    <row r="25" spans="1:19" ht="14.25" x14ac:dyDescent="0.2">
      <c r="B25" s="88" t="s">
        <v>25</v>
      </c>
      <c r="C25" s="90"/>
      <c r="D25" s="83"/>
      <c r="E25" s="91" t="s">
        <v>60</v>
      </c>
      <c r="F25" s="82"/>
      <c r="G25" s="81">
        <v>2</v>
      </c>
      <c r="H25" s="82"/>
      <c r="I25" s="81"/>
      <c r="J25" s="82"/>
      <c r="K25" s="81">
        <v>1</v>
      </c>
      <c r="L25" s="82"/>
      <c r="M25" s="81">
        <v>550</v>
      </c>
      <c r="N25" s="82"/>
      <c r="O25" s="99">
        <f t="shared" ref="O25" si="6">K25*M25</f>
        <v>550</v>
      </c>
      <c r="P25" s="94">
        <f t="shared" ref="P25" si="7">O25*0.0929</f>
        <v>51.094999999999999</v>
      </c>
      <c r="Q25" s="9"/>
      <c r="R25" s="40">
        <v>7</v>
      </c>
      <c r="S25" s="23"/>
    </row>
    <row r="26" spans="1:19" ht="15.75" thickBot="1" x14ac:dyDescent="0.3">
      <c r="B26" s="95"/>
      <c r="C26" s="90"/>
      <c r="D26" s="96"/>
      <c r="E26" s="97" t="s">
        <v>69</v>
      </c>
      <c r="F26" s="82"/>
      <c r="G26" s="98"/>
      <c r="H26" s="82"/>
      <c r="I26" s="98"/>
      <c r="J26" s="82"/>
      <c r="K26" s="98"/>
      <c r="L26" s="82"/>
      <c r="M26" s="98"/>
      <c r="N26" s="82"/>
      <c r="O26" s="86">
        <f>SUM(O25:O25)</f>
        <v>550</v>
      </c>
      <c r="P26" s="87">
        <f>O26*0.0929</f>
        <v>51.094999999999999</v>
      </c>
      <c r="Q26" s="9"/>
      <c r="R26" s="38"/>
      <c r="S26" s="23"/>
    </row>
    <row r="27" spans="1:19" customFormat="1" ht="7.5" customHeight="1" thickBot="1" x14ac:dyDescent="0.3">
      <c r="A27" s="61"/>
      <c r="B27" s="49"/>
      <c r="C27" s="24"/>
      <c r="D27" s="33"/>
      <c r="E27" s="33"/>
      <c r="F27" s="33"/>
      <c r="G27" s="33"/>
      <c r="H27" s="106"/>
      <c r="I27" s="33"/>
      <c r="J27" s="33"/>
      <c r="K27" s="33"/>
      <c r="L27" s="33"/>
      <c r="M27" s="33"/>
      <c r="N27" s="33"/>
      <c r="O27" s="33"/>
      <c r="P27" s="33"/>
      <c r="Q27" s="33"/>
      <c r="R27" s="50"/>
      <c r="S27" s="24"/>
    </row>
    <row r="28" spans="1:19" ht="15" customHeight="1" thickBot="1" x14ac:dyDescent="0.25">
      <c r="B28" s="117" t="s">
        <v>26</v>
      </c>
      <c r="C28" s="90"/>
      <c r="D28" s="158" t="s">
        <v>43</v>
      </c>
      <c r="E28" s="159"/>
      <c r="F28" s="82"/>
      <c r="G28" s="118"/>
      <c r="H28" s="82"/>
      <c r="I28" s="125"/>
      <c r="J28" s="82"/>
      <c r="K28" s="118"/>
      <c r="L28" s="82"/>
      <c r="M28" s="118"/>
      <c r="N28" s="82"/>
      <c r="O28" s="139"/>
      <c r="P28" s="120"/>
      <c r="Q28" s="82"/>
      <c r="R28" s="118"/>
      <c r="S28" s="23"/>
    </row>
    <row r="29" spans="1:19" ht="14.25" x14ac:dyDescent="0.2">
      <c r="B29" s="88" t="s">
        <v>27</v>
      </c>
      <c r="C29" s="90"/>
      <c r="D29" s="83"/>
      <c r="E29" s="91" t="s">
        <v>61</v>
      </c>
      <c r="F29" s="82"/>
      <c r="G29" s="81">
        <v>17</v>
      </c>
      <c r="H29" s="82"/>
      <c r="I29" s="81"/>
      <c r="J29" s="82"/>
      <c r="K29" s="81">
        <v>1</v>
      </c>
      <c r="L29" s="82"/>
      <c r="M29" s="81">
        <v>700</v>
      </c>
      <c r="N29" s="82"/>
      <c r="O29" s="100">
        <f t="shared" ref="O29" si="8">K29*M29</f>
        <v>700</v>
      </c>
      <c r="P29" s="94">
        <f t="shared" ref="P29" si="9">O29*0.0929</f>
        <v>65.03</v>
      </c>
      <c r="Q29" s="9"/>
      <c r="R29" s="40">
        <v>8</v>
      </c>
      <c r="S29" s="23"/>
    </row>
    <row r="30" spans="1:19" ht="15" customHeight="1" thickBot="1" x14ac:dyDescent="0.3">
      <c r="B30" s="95"/>
      <c r="C30" s="90"/>
      <c r="D30" s="96"/>
      <c r="E30" s="101" t="s">
        <v>70</v>
      </c>
      <c r="F30" s="82"/>
      <c r="G30" s="98"/>
      <c r="H30" s="82"/>
      <c r="I30" s="98"/>
      <c r="J30" s="82"/>
      <c r="K30" s="98"/>
      <c r="L30" s="82"/>
      <c r="M30" s="98"/>
      <c r="N30" s="82"/>
      <c r="O30" s="86">
        <f>SUM(O29:O29)</f>
        <v>700</v>
      </c>
      <c r="P30" s="87">
        <f>O30*0.0929</f>
        <v>65.03</v>
      </c>
      <c r="Q30" s="9"/>
      <c r="R30" s="38"/>
      <c r="S30" s="23"/>
    </row>
    <row r="31" spans="1:19" customFormat="1" ht="7.5" customHeight="1" thickBot="1" x14ac:dyDescent="0.3">
      <c r="A31" s="61"/>
      <c r="B31" s="49"/>
      <c r="C31" s="24"/>
      <c r="D31" s="33"/>
      <c r="E31" s="33"/>
      <c r="F31" s="33"/>
      <c r="G31" s="33"/>
      <c r="H31" s="106"/>
      <c r="I31" s="33"/>
      <c r="J31" s="33"/>
      <c r="K31" s="33"/>
      <c r="L31" s="33"/>
      <c r="M31" s="33"/>
      <c r="N31" s="33"/>
      <c r="O31" s="33"/>
      <c r="P31" s="33"/>
      <c r="Q31" s="33"/>
      <c r="R31" s="50"/>
      <c r="S31" s="24"/>
    </row>
    <row r="32" spans="1:19" ht="15" customHeight="1" thickBot="1" x14ac:dyDescent="0.25">
      <c r="B32" s="121" t="s">
        <v>31</v>
      </c>
      <c r="C32" s="90"/>
      <c r="D32" s="160" t="s">
        <v>44</v>
      </c>
      <c r="E32" s="161"/>
      <c r="F32" s="82"/>
      <c r="G32" s="122"/>
      <c r="H32" s="82"/>
      <c r="I32" s="126"/>
      <c r="J32" s="82"/>
      <c r="K32" s="122"/>
      <c r="L32" s="82"/>
      <c r="M32" s="122"/>
      <c r="N32" s="82"/>
      <c r="O32" s="140"/>
      <c r="P32" s="124"/>
      <c r="Q32" s="82"/>
      <c r="R32" s="122"/>
      <c r="S32" s="23"/>
    </row>
    <row r="33" spans="2:19" ht="14.25" x14ac:dyDescent="0.2">
      <c r="B33" s="88" t="s">
        <v>32</v>
      </c>
      <c r="C33" s="90"/>
      <c r="D33" s="83"/>
      <c r="E33" s="91" t="s">
        <v>62</v>
      </c>
      <c r="F33" s="82"/>
      <c r="G33" s="81">
        <v>1</v>
      </c>
      <c r="H33" s="82"/>
      <c r="I33" s="81"/>
      <c r="J33" s="82"/>
      <c r="K33" s="81">
        <v>1</v>
      </c>
      <c r="L33" s="82"/>
      <c r="M33" s="81">
        <v>400</v>
      </c>
      <c r="N33" s="82"/>
      <c r="O33" s="100">
        <f t="shared" ref="O33:O34" si="10">K33*M33</f>
        <v>400</v>
      </c>
      <c r="P33" s="94">
        <f t="shared" ref="P33:P34" si="11">O33*0.0929</f>
        <v>37.159999999999997</v>
      </c>
      <c r="Q33" s="9"/>
      <c r="R33" s="40">
        <v>9</v>
      </c>
      <c r="S33" s="23"/>
    </row>
    <row r="34" spans="2:19" ht="15.75" customHeight="1" x14ac:dyDescent="0.2">
      <c r="B34" s="88" t="s">
        <v>33</v>
      </c>
      <c r="C34" s="90"/>
      <c r="D34" s="83"/>
      <c r="E34" s="91" t="s">
        <v>63</v>
      </c>
      <c r="F34" s="82"/>
      <c r="G34" s="81">
        <v>17</v>
      </c>
      <c r="H34" s="82"/>
      <c r="I34" s="81"/>
      <c r="J34" s="82"/>
      <c r="K34" s="81">
        <v>1</v>
      </c>
      <c r="L34" s="82"/>
      <c r="M34" s="81">
        <v>300</v>
      </c>
      <c r="N34" s="82"/>
      <c r="O34" s="99">
        <f t="shared" si="10"/>
        <v>300</v>
      </c>
      <c r="P34" s="94">
        <f t="shared" si="11"/>
        <v>27.869999999999997</v>
      </c>
      <c r="Q34" s="9"/>
      <c r="R34" s="40">
        <v>10</v>
      </c>
      <c r="S34" s="23"/>
    </row>
    <row r="35" spans="2:19" ht="13.5" customHeight="1" thickBot="1" x14ac:dyDescent="0.3">
      <c r="B35" s="95"/>
      <c r="C35" s="90"/>
      <c r="D35" s="96"/>
      <c r="E35" s="101" t="s">
        <v>71</v>
      </c>
      <c r="F35" s="82"/>
      <c r="G35" s="98"/>
      <c r="H35" s="82"/>
      <c r="I35" s="98"/>
      <c r="J35" s="82"/>
      <c r="K35" s="98"/>
      <c r="L35" s="82"/>
      <c r="M35" s="98"/>
      <c r="N35" s="82"/>
      <c r="O35" s="86">
        <f>SUM(O33:O34)</f>
        <v>700</v>
      </c>
      <c r="P35" s="87">
        <f>O35*0.0929</f>
        <v>65.03</v>
      </c>
      <c r="Q35" s="9"/>
      <c r="R35" s="38"/>
      <c r="S35" s="23"/>
    </row>
    <row r="36" spans="2:19" ht="7.5" customHeight="1" thickBot="1" x14ac:dyDescent="0.25">
      <c r="B36" s="51"/>
      <c r="C36" s="2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31"/>
      <c r="Q36" s="9"/>
      <c r="R36" s="10"/>
      <c r="S36" s="23"/>
    </row>
    <row r="37" spans="2:19" ht="14.25" customHeight="1" thickBot="1" x14ac:dyDescent="0.25">
      <c r="B37" s="127" t="s">
        <v>45</v>
      </c>
      <c r="C37" s="90"/>
      <c r="D37" s="170" t="s">
        <v>46</v>
      </c>
      <c r="E37" s="171"/>
      <c r="F37" s="82"/>
      <c r="G37" s="128"/>
      <c r="H37" s="82"/>
      <c r="I37" s="129"/>
      <c r="J37" s="82"/>
      <c r="K37" s="128"/>
      <c r="L37" s="82"/>
      <c r="M37" s="128"/>
      <c r="N37" s="82"/>
      <c r="O37" s="137"/>
      <c r="P37" s="130"/>
      <c r="Q37" s="82"/>
      <c r="R37" s="128"/>
      <c r="S37" s="23"/>
    </row>
    <row r="38" spans="2:19" ht="12" customHeight="1" x14ac:dyDescent="0.2">
      <c r="B38" s="88" t="s">
        <v>32</v>
      </c>
      <c r="C38" s="90"/>
      <c r="D38" s="83"/>
      <c r="E38" s="91" t="s">
        <v>64</v>
      </c>
      <c r="F38" s="82"/>
      <c r="G38" s="81">
        <v>0</v>
      </c>
      <c r="H38" s="82"/>
      <c r="I38" s="81"/>
      <c r="J38" s="82"/>
      <c r="K38" s="81">
        <v>1</v>
      </c>
      <c r="L38" s="82"/>
      <c r="M38" s="81">
        <v>530</v>
      </c>
      <c r="N38" s="82"/>
      <c r="O38" s="100">
        <f t="shared" ref="O38:O40" si="12">K38*M38</f>
        <v>530</v>
      </c>
      <c r="P38" s="94">
        <f t="shared" ref="P38:P40" si="13">O38*0.0929</f>
        <v>49.236999999999995</v>
      </c>
      <c r="Q38" s="9"/>
      <c r="R38" s="40"/>
      <c r="S38" s="23"/>
    </row>
    <row r="39" spans="2:19" ht="12" customHeight="1" x14ac:dyDescent="0.2">
      <c r="B39" s="88" t="s">
        <v>33</v>
      </c>
      <c r="C39" s="90"/>
      <c r="D39" s="83"/>
      <c r="E39" s="91" t="s">
        <v>65</v>
      </c>
      <c r="F39" s="82"/>
      <c r="G39" s="81">
        <v>0</v>
      </c>
      <c r="H39" s="82"/>
      <c r="I39" s="81"/>
      <c r="J39" s="82"/>
      <c r="K39" s="81">
        <v>1</v>
      </c>
      <c r="L39" s="82"/>
      <c r="M39" s="81">
        <v>45</v>
      </c>
      <c r="N39" s="82"/>
      <c r="O39" s="99">
        <f t="shared" si="12"/>
        <v>45</v>
      </c>
      <c r="P39" s="94">
        <f t="shared" si="13"/>
        <v>4.1804999999999994</v>
      </c>
      <c r="Q39" s="9"/>
      <c r="R39" s="40"/>
      <c r="S39" s="23"/>
    </row>
    <row r="40" spans="2:19" ht="12" customHeight="1" x14ac:dyDescent="0.2">
      <c r="B40" s="88" t="s">
        <v>34</v>
      </c>
      <c r="C40" s="90"/>
      <c r="D40" s="83"/>
      <c r="E40" s="91" t="s">
        <v>66</v>
      </c>
      <c r="F40" s="82"/>
      <c r="G40" s="81">
        <v>0</v>
      </c>
      <c r="H40" s="82"/>
      <c r="I40" s="81"/>
      <c r="J40" s="82"/>
      <c r="K40" s="81">
        <v>1</v>
      </c>
      <c r="L40" s="82"/>
      <c r="M40" s="81">
        <v>65</v>
      </c>
      <c r="N40" s="82"/>
      <c r="O40" s="99">
        <f t="shared" si="12"/>
        <v>65</v>
      </c>
      <c r="P40" s="94">
        <f t="shared" si="13"/>
        <v>6.0385</v>
      </c>
      <c r="Q40" s="9"/>
      <c r="R40" s="37"/>
      <c r="S40" s="23"/>
    </row>
    <row r="41" spans="2:19" ht="17.25" customHeight="1" thickBot="1" x14ac:dyDescent="0.3">
      <c r="B41" s="95"/>
      <c r="C41" s="90"/>
      <c r="D41" s="96"/>
      <c r="E41" s="101" t="s">
        <v>72</v>
      </c>
      <c r="F41" s="82"/>
      <c r="G41" s="98"/>
      <c r="H41" s="82"/>
      <c r="I41" s="98"/>
      <c r="J41" s="82"/>
      <c r="K41" s="98"/>
      <c r="L41" s="82"/>
      <c r="M41" s="98"/>
      <c r="N41" s="82"/>
      <c r="O41" s="86">
        <f>SUM(O38:O40)</f>
        <v>640</v>
      </c>
      <c r="P41" s="87">
        <f>O41*0.0929</f>
        <v>59.455999999999996</v>
      </c>
      <c r="Q41" s="9"/>
      <c r="R41" s="38"/>
      <c r="S41" s="23"/>
    </row>
    <row r="42" spans="2:19" ht="7.5" customHeight="1" thickBot="1" x14ac:dyDescent="0.25">
      <c r="B42" s="51"/>
      <c r="C42" s="2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/>
      <c r="Q42" s="9"/>
      <c r="R42" s="10"/>
      <c r="S42" s="23"/>
    </row>
    <row r="43" spans="2:19" ht="13.5" customHeight="1" thickBot="1" x14ac:dyDescent="0.25">
      <c r="B43" s="132" t="s">
        <v>47</v>
      </c>
      <c r="C43" s="90"/>
      <c r="D43" s="172" t="s">
        <v>36</v>
      </c>
      <c r="E43" s="173"/>
      <c r="F43" s="82"/>
      <c r="G43" s="133"/>
      <c r="H43" s="82"/>
      <c r="I43" s="134"/>
      <c r="J43" s="82"/>
      <c r="K43" s="133"/>
      <c r="L43" s="82"/>
      <c r="M43" s="133"/>
      <c r="N43" s="82"/>
      <c r="O43" s="138"/>
      <c r="P43" s="136"/>
      <c r="Q43" s="82"/>
      <c r="R43" s="133"/>
      <c r="S43" s="23"/>
    </row>
    <row r="44" spans="2:19" ht="12" customHeight="1" x14ac:dyDescent="0.2">
      <c r="B44" s="88" t="s">
        <v>32</v>
      </c>
      <c r="C44" s="90"/>
      <c r="D44" s="83"/>
      <c r="E44" s="91" t="s">
        <v>5</v>
      </c>
      <c r="F44" s="82"/>
      <c r="G44" s="81">
        <v>0</v>
      </c>
      <c r="H44" s="82"/>
      <c r="I44" s="81"/>
      <c r="J44" s="82"/>
      <c r="K44" s="81">
        <v>1</v>
      </c>
      <c r="L44" s="82"/>
      <c r="M44" s="81">
        <v>1800</v>
      </c>
      <c r="N44" s="82"/>
      <c r="O44" s="100">
        <f t="shared" ref="O44:O46" si="14">K44*M44</f>
        <v>1800</v>
      </c>
      <c r="P44" s="94">
        <f t="shared" ref="P44:P46" si="15">O44*0.0929</f>
        <v>167.22</v>
      </c>
      <c r="Q44" s="9"/>
      <c r="R44" s="40">
        <v>11</v>
      </c>
      <c r="S44" s="23"/>
    </row>
    <row r="45" spans="2:19" ht="12" customHeight="1" x14ac:dyDescent="0.2">
      <c r="B45" s="88" t="s">
        <v>33</v>
      </c>
      <c r="C45" s="90"/>
      <c r="D45" s="83"/>
      <c r="E45" s="91" t="s">
        <v>6</v>
      </c>
      <c r="F45" s="82"/>
      <c r="G45" s="81">
        <v>0</v>
      </c>
      <c r="H45" s="82"/>
      <c r="I45" s="81"/>
      <c r="J45" s="82"/>
      <c r="K45" s="81">
        <v>1</v>
      </c>
      <c r="L45" s="82"/>
      <c r="M45" s="81">
        <v>150</v>
      </c>
      <c r="N45" s="82"/>
      <c r="O45" s="99">
        <f t="shared" si="14"/>
        <v>150</v>
      </c>
      <c r="P45" s="94">
        <f t="shared" si="15"/>
        <v>13.934999999999999</v>
      </c>
      <c r="Q45" s="9"/>
      <c r="R45" s="40">
        <v>11</v>
      </c>
      <c r="S45" s="23"/>
    </row>
    <row r="46" spans="2:19" ht="12" customHeight="1" x14ac:dyDescent="0.2">
      <c r="B46" s="88" t="s">
        <v>34</v>
      </c>
      <c r="C46" s="90"/>
      <c r="D46" s="83"/>
      <c r="E46" s="91" t="s">
        <v>7</v>
      </c>
      <c r="F46" s="82"/>
      <c r="G46" s="81">
        <v>0</v>
      </c>
      <c r="H46" s="82"/>
      <c r="I46" s="81"/>
      <c r="J46" s="82"/>
      <c r="K46" s="81">
        <v>1</v>
      </c>
      <c r="L46" s="82"/>
      <c r="M46" s="81">
        <v>150</v>
      </c>
      <c r="N46" s="82"/>
      <c r="O46" s="99">
        <f t="shared" si="14"/>
        <v>150</v>
      </c>
      <c r="P46" s="94">
        <f t="shared" si="15"/>
        <v>13.934999999999999</v>
      </c>
      <c r="Q46" s="9"/>
      <c r="R46" s="37"/>
      <c r="S46" s="23"/>
    </row>
    <row r="47" spans="2:19" ht="15.75" customHeight="1" thickBot="1" x14ac:dyDescent="0.3">
      <c r="B47" s="95"/>
      <c r="C47" s="90"/>
      <c r="D47" s="96"/>
      <c r="E47" s="101" t="s">
        <v>8</v>
      </c>
      <c r="F47" s="82"/>
      <c r="G47" s="98"/>
      <c r="H47" s="82"/>
      <c r="I47" s="98"/>
      <c r="J47" s="82"/>
      <c r="K47" s="98"/>
      <c r="L47" s="82"/>
      <c r="M47" s="98"/>
      <c r="N47" s="82"/>
      <c r="O47" s="86">
        <f>SUM(O44:O46)</f>
        <v>2100</v>
      </c>
      <c r="P47" s="87">
        <f>O47*0.0929</f>
        <v>195.09</v>
      </c>
      <c r="Q47" s="9"/>
      <c r="R47" s="38"/>
      <c r="S47" s="23"/>
    </row>
    <row r="48" spans="2:19" ht="7.5" customHeight="1" thickBot="1" x14ac:dyDescent="0.25">
      <c r="B48" s="51"/>
      <c r="C48" s="2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31"/>
      <c r="Q48" s="9"/>
      <c r="R48" s="10"/>
      <c r="S48" s="23"/>
    </row>
    <row r="49" spans="1:19" ht="15" thickBot="1" x14ac:dyDescent="0.25">
      <c r="B49" s="141"/>
      <c r="C49" s="90"/>
      <c r="D49" s="174" t="s">
        <v>88</v>
      </c>
      <c r="E49" s="175"/>
      <c r="F49" s="72"/>
      <c r="G49" s="142"/>
      <c r="H49" s="72"/>
      <c r="I49" s="143"/>
      <c r="J49" s="72"/>
      <c r="K49" s="142"/>
      <c r="L49" s="72"/>
      <c r="M49" s="142"/>
      <c r="N49" s="72"/>
      <c r="O49" s="144"/>
      <c r="P49" s="145"/>
      <c r="Q49" s="72"/>
      <c r="R49" s="142"/>
      <c r="S49" s="23"/>
    </row>
    <row r="50" spans="1:19" ht="14.25" x14ac:dyDescent="0.2">
      <c r="B50" s="88"/>
      <c r="C50" s="90"/>
      <c r="D50" s="83"/>
      <c r="E50" s="91" t="s">
        <v>89</v>
      </c>
      <c r="F50" s="82"/>
      <c r="G50" s="81">
        <v>0</v>
      </c>
      <c r="H50" s="82"/>
      <c r="I50" s="81"/>
      <c r="J50" s="82"/>
      <c r="K50" s="81">
        <v>0.5</v>
      </c>
      <c r="L50" s="82"/>
      <c r="M50" s="81">
        <v>1100</v>
      </c>
      <c r="N50" s="82"/>
      <c r="O50" s="100">
        <f t="shared" ref="O50:O51" si="16">K50*M50</f>
        <v>550</v>
      </c>
      <c r="P50" s="94">
        <f t="shared" ref="P50:P51" si="17">O50*0.0929</f>
        <v>51.094999999999999</v>
      </c>
      <c r="Q50" s="9"/>
      <c r="R50" s="40">
        <v>14</v>
      </c>
      <c r="S50" s="23"/>
    </row>
    <row r="51" spans="1:19" ht="14.25" x14ac:dyDescent="0.2">
      <c r="B51" s="88"/>
      <c r="C51" s="90"/>
      <c r="D51" s="83"/>
      <c r="E51" s="91" t="s">
        <v>91</v>
      </c>
      <c r="F51" s="82"/>
      <c r="G51" s="81">
        <v>0</v>
      </c>
      <c r="H51" s="82"/>
      <c r="I51" s="81"/>
      <c r="J51" s="82"/>
      <c r="K51" s="81">
        <v>0.5</v>
      </c>
      <c r="L51" s="82"/>
      <c r="M51" s="81">
        <v>120</v>
      </c>
      <c r="N51" s="82"/>
      <c r="O51" s="146">
        <f t="shared" si="16"/>
        <v>60</v>
      </c>
      <c r="P51" s="94">
        <f t="shared" si="17"/>
        <v>5.5739999999999998</v>
      </c>
      <c r="Q51" s="9"/>
      <c r="R51" s="40">
        <v>14</v>
      </c>
      <c r="S51" s="23"/>
    </row>
    <row r="52" spans="1:19" ht="15.75" thickBot="1" x14ac:dyDescent="0.3">
      <c r="B52" s="95"/>
      <c r="C52" s="90"/>
      <c r="D52" s="96"/>
      <c r="E52" s="101" t="s">
        <v>71</v>
      </c>
      <c r="F52" s="82"/>
      <c r="G52" s="98"/>
      <c r="H52" s="82"/>
      <c r="I52" s="98"/>
      <c r="J52" s="82"/>
      <c r="K52" s="98"/>
      <c r="L52" s="82"/>
      <c r="M52" s="98"/>
      <c r="N52" s="82"/>
      <c r="O52" s="86">
        <f>SUM(O50:O51)</f>
        <v>610</v>
      </c>
      <c r="P52" s="87">
        <f>O52*0.0929</f>
        <v>56.668999999999997</v>
      </c>
      <c r="Q52" s="9"/>
      <c r="R52" s="38"/>
      <c r="S52" s="23"/>
    </row>
    <row r="53" spans="1:19" ht="14.25" x14ac:dyDescent="0.2">
      <c r="B53" s="51"/>
      <c r="C53" s="2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31"/>
      <c r="Q53" s="9"/>
      <c r="R53" s="10"/>
      <c r="S53" s="23"/>
    </row>
    <row r="54" spans="1:19" ht="15" thickBo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</row>
    <row r="55" spans="1:19" ht="15.75" thickBot="1" x14ac:dyDescent="0.3">
      <c r="B55" s="51"/>
      <c r="C55" s="23"/>
      <c r="D55" s="13"/>
      <c r="E55" s="14" t="s">
        <v>11</v>
      </c>
      <c r="F55" s="9"/>
      <c r="G55" s="9"/>
      <c r="H55" s="9"/>
      <c r="I55" s="9"/>
      <c r="J55" s="9"/>
      <c r="K55" s="9"/>
      <c r="L55" s="9"/>
      <c r="M55" s="9"/>
      <c r="N55" s="9"/>
      <c r="O55" s="15">
        <f>SUM(O10,O15,O22,O26,O30,O35,O41,O47,O52)</f>
        <v>20235</v>
      </c>
      <c r="P55" s="75">
        <f>O55*0.0929</f>
        <v>1879.8315</v>
      </c>
      <c r="Q55" s="9"/>
      <c r="R55" s="69"/>
      <c r="S55" s="23"/>
    </row>
    <row r="56" spans="1:19" ht="15.75" thickBot="1" x14ac:dyDescent="0.3">
      <c r="B56" s="52"/>
      <c r="C56" s="23"/>
      <c r="D56" s="8"/>
      <c r="E56" s="16" t="s">
        <v>4</v>
      </c>
      <c r="F56" s="9"/>
      <c r="G56" s="17">
        <v>0.14000000000000001</v>
      </c>
      <c r="H56" s="105"/>
      <c r="I56" s="105"/>
      <c r="J56" s="9"/>
      <c r="K56" s="9"/>
      <c r="L56" s="9"/>
      <c r="M56" s="9"/>
      <c r="N56" s="9"/>
      <c r="O56" s="18"/>
      <c r="P56" s="76"/>
      <c r="Q56" s="9"/>
      <c r="R56" s="40" t="s">
        <v>83</v>
      </c>
      <c r="S56" s="23"/>
    </row>
    <row r="57" spans="1:19" ht="15.75" thickBot="1" x14ac:dyDescent="0.3">
      <c r="B57" s="51"/>
      <c r="C57" s="23"/>
      <c r="D57" s="62"/>
      <c r="E57" s="67" t="s">
        <v>10</v>
      </c>
      <c r="F57" s="9"/>
      <c r="G57" s="9"/>
      <c r="H57" s="9"/>
      <c r="I57" s="9"/>
      <c r="J57" s="9"/>
      <c r="K57" s="9"/>
      <c r="L57" s="9"/>
      <c r="M57" s="9"/>
      <c r="N57" s="9"/>
      <c r="O57" s="77">
        <f>O55*G56+O55</f>
        <v>23067.9</v>
      </c>
      <c r="P57" s="78">
        <f>O57*0.0929</f>
        <v>2143.0079100000003</v>
      </c>
      <c r="Q57" s="9"/>
      <c r="R57" s="70"/>
      <c r="S57" s="23"/>
    </row>
    <row r="58" spans="1:19" ht="7.5" customHeigh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</row>
    <row r="59" spans="1:19" ht="12.75" customHeight="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</row>
    <row r="60" spans="1:19" ht="13.5" customHeight="1" x14ac:dyDescent="0.2">
      <c r="B60" s="51"/>
      <c r="C60" s="23"/>
      <c r="D60" s="71"/>
      <c r="E60" s="71"/>
      <c r="F60" s="72"/>
      <c r="G60" s="72"/>
      <c r="H60" s="72"/>
      <c r="I60" s="72"/>
      <c r="J60" s="9"/>
      <c r="K60" s="9"/>
      <c r="L60" s="9"/>
      <c r="M60" s="9"/>
      <c r="N60" s="9"/>
      <c r="O60" s="73"/>
      <c r="P60" s="73"/>
      <c r="Q60" s="9"/>
      <c r="R60" s="10"/>
      <c r="S60" s="23"/>
    </row>
    <row r="61" spans="1:19" s="36" customFormat="1" ht="12.75" customHeight="1" thickBot="1" x14ac:dyDescent="0.3">
      <c r="A61" s="54"/>
      <c r="B61" s="53"/>
      <c r="D61" s="39"/>
      <c r="E61" s="39"/>
      <c r="F61" s="39"/>
      <c r="G61" s="39"/>
      <c r="H61" s="39"/>
      <c r="I61" s="39"/>
      <c r="J61" s="39"/>
      <c r="K61" s="39"/>
      <c r="L61" s="39"/>
      <c r="M61" s="39"/>
      <c r="R61" s="54"/>
    </row>
    <row r="62" spans="1:19" s="36" customFormat="1" ht="12.75" customHeight="1" x14ac:dyDescent="0.25">
      <c r="A62" s="54"/>
      <c r="B62" s="150" t="s">
        <v>12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2"/>
    </row>
    <row r="63" spans="1:19" s="36" customFormat="1" ht="12.75" customHeight="1" thickBot="1" x14ac:dyDescent="0.3">
      <c r="A63" s="54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5"/>
    </row>
    <row r="64" spans="1:19" s="36" customFormat="1" ht="12" customHeight="1" x14ac:dyDescent="0.25">
      <c r="A64" s="54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3"/>
    </row>
    <row r="65" spans="1:19" s="36" customFormat="1" ht="12.75" hidden="1" customHeight="1" x14ac:dyDescent="0.25">
      <c r="A65" s="54"/>
      <c r="B65" s="53"/>
      <c r="R65" s="54"/>
    </row>
    <row r="66" spans="1:19" s="36" customFormat="1" ht="12.75" hidden="1" customHeight="1" x14ac:dyDescent="0.25">
      <c r="A66" s="54"/>
      <c r="B66" s="53"/>
      <c r="R66" s="54"/>
    </row>
    <row r="67" spans="1:19" s="36" customFormat="1" ht="20.25" customHeight="1" x14ac:dyDescent="0.25">
      <c r="A67" s="54"/>
      <c r="B67" s="74">
        <v>1</v>
      </c>
      <c r="C67" s="147" t="s">
        <v>80</v>
      </c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55"/>
    </row>
    <row r="68" spans="1:19" s="36" customFormat="1" ht="20.25" customHeight="1" x14ac:dyDescent="0.25">
      <c r="A68" s="54"/>
      <c r="B68" s="74">
        <v>2</v>
      </c>
      <c r="C68" s="147" t="s">
        <v>85</v>
      </c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55"/>
    </row>
    <row r="69" spans="1:19" s="36" customFormat="1" ht="20.25" customHeight="1" x14ac:dyDescent="0.25">
      <c r="A69" s="54"/>
      <c r="B69" s="74">
        <v>3</v>
      </c>
      <c r="C69" s="147" t="s">
        <v>84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55"/>
    </row>
    <row r="70" spans="1:19" ht="19.5" customHeight="1" x14ac:dyDescent="0.2">
      <c r="B70" s="74">
        <v>4</v>
      </c>
      <c r="C70" s="147" t="s">
        <v>81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55"/>
      <c r="S70" s="23"/>
    </row>
    <row r="71" spans="1:19" s="36" customFormat="1" ht="16.5" customHeight="1" x14ac:dyDescent="0.25">
      <c r="A71" s="54"/>
      <c r="B71" s="74">
        <v>5</v>
      </c>
      <c r="C71" s="147" t="s">
        <v>97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55"/>
    </row>
    <row r="72" spans="1:19" s="44" customFormat="1" ht="18" customHeight="1" x14ac:dyDescent="0.25">
      <c r="A72" s="56"/>
      <c r="B72" s="74">
        <v>6</v>
      </c>
      <c r="C72" s="147" t="s">
        <v>82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55"/>
    </row>
    <row r="73" spans="1:19" ht="16.5" customHeight="1" x14ac:dyDescent="0.2">
      <c r="B73" s="74">
        <v>7</v>
      </c>
      <c r="C73" s="147" t="s">
        <v>86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55"/>
      <c r="S73" s="23"/>
    </row>
    <row r="74" spans="1:19" ht="17.25" customHeight="1" x14ac:dyDescent="0.2">
      <c r="B74" s="74">
        <v>8</v>
      </c>
      <c r="C74" s="147" t="s">
        <v>90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55"/>
      <c r="S74" s="23"/>
    </row>
    <row r="75" spans="1:19" ht="20.25" customHeight="1" x14ac:dyDescent="0.2">
      <c r="B75" s="74">
        <v>9</v>
      </c>
      <c r="C75" s="147" t="s">
        <v>75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55"/>
      <c r="S75" s="23"/>
    </row>
    <row r="76" spans="1:19" ht="17.25" customHeight="1" x14ac:dyDescent="0.2">
      <c r="B76" s="74">
        <v>10</v>
      </c>
      <c r="C76" s="147" t="s">
        <v>76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55"/>
      <c r="S76" s="23"/>
    </row>
    <row r="77" spans="1:19" ht="17.25" customHeight="1" x14ac:dyDescent="0.2">
      <c r="B77" s="74">
        <v>11</v>
      </c>
      <c r="C77" s="147" t="s">
        <v>79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55"/>
      <c r="S77" s="23"/>
    </row>
    <row r="78" spans="1:19" ht="16.5" customHeight="1" x14ac:dyDescent="0.2">
      <c r="B78" s="74">
        <v>12</v>
      </c>
      <c r="C78" s="147" t="s">
        <v>78</v>
      </c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55"/>
      <c r="S78" s="23"/>
    </row>
    <row r="79" spans="1:19" ht="17.25" customHeight="1" x14ac:dyDescent="0.2">
      <c r="B79" s="74">
        <v>13</v>
      </c>
      <c r="C79" s="147" t="s">
        <v>77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55"/>
      <c r="S79" s="23"/>
    </row>
    <row r="80" spans="1:19" ht="17.25" customHeight="1" x14ac:dyDescent="0.2">
      <c r="B80" s="74">
        <v>14</v>
      </c>
      <c r="C80" s="147" t="s">
        <v>92</v>
      </c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55"/>
      <c r="S80" s="23"/>
    </row>
    <row r="81" spans="1:20" ht="12.75" customHeight="1" thickBot="1" x14ac:dyDescent="0.25">
      <c r="B81" s="5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58"/>
      <c r="S81" s="23"/>
    </row>
    <row r="82" spans="1:20" x14ac:dyDescent="0.2">
      <c r="A82" s="2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5"/>
      <c r="R82" s="44"/>
      <c r="S82" s="23"/>
      <c r="T82" s="23"/>
    </row>
    <row r="83" spans="1:20" x14ac:dyDescent="0.2">
      <c r="A83" s="23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5"/>
      <c r="R83" s="23"/>
      <c r="S83" s="23"/>
      <c r="T83" s="23"/>
    </row>
    <row r="84" spans="1:20" x14ac:dyDescent="0.2">
      <c r="A84" s="2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5"/>
      <c r="R84" s="23"/>
      <c r="S84" s="23"/>
      <c r="T84" s="23"/>
    </row>
    <row r="85" spans="1:20" x14ac:dyDescent="0.2">
      <c r="A85" s="2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5"/>
      <c r="R85" s="23"/>
      <c r="S85" s="23"/>
      <c r="T85" s="23"/>
    </row>
    <row r="86" spans="1:20" x14ac:dyDescent="0.2">
      <c r="A86" s="2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5"/>
      <c r="R86" s="23"/>
      <c r="S86" s="23"/>
    </row>
    <row r="87" spans="1:20" x14ac:dyDescent="0.2">
      <c r="A87" s="23"/>
      <c r="B87" s="3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23"/>
      <c r="S87" s="23"/>
    </row>
    <row r="88" spans="1:20" x14ac:dyDescent="0.2">
      <c r="A88" s="23"/>
      <c r="B88" s="3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23"/>
      <c r="S88" s="23"/>
    </row>
    <row r="89" spans="1:20" x14ac:dyDescent="0.2">
      <c r="A89" s="23"/>
      <c r="B89" s="3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23"/>
      <c r="S89" s="23"/>
    </row>
    <row r="90" spans="1:20" x14ac:dyDescent="0.2">
      <c r="A90" s="23"/>
      <c r="B90" s="34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35"/>
      <c r="Q90" s="23"/>
      <c r="R90" s="23"/>
      <c r="S90" s="23"/>
    </row>
    <row r="91" spans="1:20" x14ac:dyDescent="0.2">
      <c r="A91" s="23"/>
      <c r="B91" s="3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35"/>
      <c r="Q91" s="23"/>
      <c r="R91" s="23"/>
      <c r="S91" s="23"/>
    </row>
    <row r="92" spans="1:20" x14ac:dyDescent="0.2">
      <c r="A92" s="23"/>
      <c r="B92" s="3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35"/>
      <c r="Q92" s="23"/>
      <c r="R92" s="23"/>
      <c r="S92" s="23"/>
    </row>
    <row r="93" spans="1:20" x14ac:dyDescent="0.2">
      <c r="A93" s="23"/>
      <c r="B93" s="3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35"/>
      <c r="Q93" s="23"/>
      <c r="R93" s="23"/>
      <c r="S93" s="23"/>
    </row>
    <row r="94" spans="1:20" x14ac:dyDescent="0.2">
      <c r="A94" s="23"/>
      <c r="B94" s="34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35"/>
      <c r="Q94" s="23"/>
      <c r="R94" s="23"/>
      <c r="S94" s="23"/>
    </row>
    <row r="95" spans="1:20" x14ac:dyDescent="0.2">
      <c r="A95" s="23"/>
      <c r="B95" s="34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35"/>
      <c r="Q95" s="23"/>
      <c r="R95" s="23"/>
      <c r="S95" s="23"/>
    </row>
    <row r="96" spans="1:20" x14ac:dyDescent="0.2">
      <c r="A96" s="23"/>
      <c r="B96" s="3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35"/>
      <c r="Q96" s="23"/>
      <c r="R96" s="23"/>
      <c r="S96" s="23"/>
    </row>
    <row r="97" spans="1:19" x14ac:dyDescent="0.2">
      <c r="A97" s="23"/>
      <c r="B97" s="34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35"/>
      <c r="Q97" s="23"/>
      <c r="R97" s="23"/>
      <c r="S97" s="23"/>
    </row>
    <row r="98" spans="1:19" x14ac:dyDescent="0.2">
      <c r="A98" s="23"/>
      <c r="B98" s="34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35"/>
      <c r="Q98" s="23"/>
      <c r="R98" s="23"/>
      <c r="S98" s="23"/>
    </row>
    <row r="99" spans="1:19" x14ac:dyDescent="0.2">
      <c r="A99" s="23"/>
      <c r="B99" s="34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35"/>
      <c r="Q99" s="23"/>
      <c r="R99" s="23"/>
      <c r="S99" s="23"/>
    </row>
    <row r="100" spans="1:19" x14ac:dyDescent="0.2">
      <c r="A100" s="23"/>
      <c r="B100" s="34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35"/>
      <c r="Q100" s="23"/>
      <c r="R100" s="23"/>
      <c r="S100" s="23"/>
    </row>
    <row r="101" spans="1:19" x14ac:dyDescent="0.2">
      <c r="A101" s="23"/>
      <c r="B101" s="34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35"/>
      <c r="Q101" s="23"/>
      <c r="R101" s="23"/>
      <c r="S101" s="23"/>
    </row>
    <row r="102" spans="1:19" x14ac:dyDescent="0.2">
      <c r="A102" s="23"/>
      <c r="B102" s="34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35"/>
      <c r="Q102" s="23"/>
      <c r="R102" s="23"/>
      <c r="S102" s="23"/>
    </row>
    <row r="103" spans="1:19" x14ac:dyDescent="0.2">
      <c r="A103" s="23"/>
      <c r="B103" s="34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35"/>
      <c r="Q103" s="23"/>
      <c r="R103" s="23"/>
      <c r="S103" s="23"/>
    </row>
    <row r="104" spans="1:19" x14ac:dyDescent="0.2">
      <c r="A104" s="23"/>
      <c r="B104" s="34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5"/>
      <c r="Q104" s="23"/>
      <c r="R104" s="23"/>
      <c r="S104" s="23"/>
    </row>
    <row r="105" spans="1:19" x14ac:dyDescent="0.2">
      <c r="A105" s="23"/>
      <c r="B105" s="34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35"/>
      <c r="Q105" s="23"/>
      <c r="R105" s="23"/>
      <c r="S105" s="23"/>
    </row>
    <row r="106" spans="1:19" x14ac:dyDescent="0.2">
      <c r="A106" s="23"/>
      <c r="B106" s="34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35"/>
      <c r="Q106" s="23"/>
      <c r="R106" s="23"/>
      <c r="S106" s="23"/>
    </row>
    <row r="107" spans="1:19" x14ac:dyDescent="0.2">
      <c r="A107" s="23"/>
      <c r="B107" s="34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5"/>
      <c r="Q107" s="23"/>
      <c r="R107" s="23"/>
      <c r="S107" s="23"/>
    </row>
    <row r="108" spans="1:19" x14ac:dyDescent="0.2">
      <c r="A108" s="23"/>
      <c r="B108" s="34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35"/>
      <c r="Q108" s="23"/>
      <c r="R108" s="23"/>
      <c r="S108" s="23"/>
    </row>
    <row r="109" spans="1:19" x14ac:dyDescent="0.2">
      <c r="A109" s="23"/>
      <c r="B109" s="34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35"/>
      <c r="Q109" s="23"/>
      <c r="R109" s="23"/>
      <c r="S109" s="23"/>
    </row>
    <row r="110" spans="1:19" x14ac:dyDescent="0.2">
      <c r="A110" s="23"/>
      <c r="B110" s="34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5"/>
      <c r="Q110" s="23"/>
      <c r="R110" s="23"/>
      <c r="S110" s="23"/>
    </row>
    <row r="111" spans="1:19" x14ac:dyDescent="0.2">
      <c r="A111" s="23"/>
      <c r="B111" s="34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35"/>
      <c r="Q111" s="23"/>
      <c r="R111" s="23"/>
      <c r="S111" s="23"/>
    </row>
    <row r="112" spans="1:19" x14ac:dyDescent="0.2">
      <c r="A112" s="23"/>
      <c r="B112" s="34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5"/>
      <c r="Q112" s="23"/>
      <c r="R112" s="23"/>
      <c r="S112" s="23"/>
    </row>
    <row r="113" spans="1:19" x14ac:dyDescent="0.2">
      <c r="A113" s="23"/>
      <c r="B113" s="34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35"/>
      <c r="Q113" s="23"/>
      <c r="R113" s="23"/>
      <c r="S113" s="23"/>
    </row>
    <row r="114" spans="1:19" x14ac:dyDescent="0.2">
      <c r="A114" s="23"/>
      <c r="B114" s="34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35"/>
      <c r="Q114" s="23"/>
      <c r="R114" s="23"/>
      <c r="S114" s="23"/>
    </row>
    <row r="115" spans="1:19" x14ac:dyDescent="0.2">
      <c r="A115" s="23"/>
      <c r="B115" s="34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35"/>
      <c r="Q115" s="23"/>
      <c r="R115" s="23"/>
      <c r="S115" s="23"/>
    </row>
    <row r="116" spans="1:19" x14ac:dyDescent="0.2">
      <c r="A116" s="23"/>
      <c r="B116" s="34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35"/>
      <c r="Q116" s="23"/>
      <c r="R116" s="23"/>
      <c r="S116" s="23"/>
    </row>
    <row r="117" spans="1:19" x14ac:dyDescent="0.2">
      <c r="A117" s="23"/>
      <c r="B117" s="34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35"/>
      <c r="Q117" s="23"/>
      <c r="R117" s="23"/>
      <c r="S117" s="23"/>
    </row>
    <row r="118" spans="1:19" x14ac:dyDescent="0.2">
      <c r="A118" s="23"/>
      <c r="B118" s="34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35"/>
      <c r="Q118" s="23"/>
      <c r="R118" s="23"/>
      <c r="S118" s="23"/>
    </row>
    <row r="119" spans="1:19" x14ac:dyDescent="0.2">
      <c r="A119" s="23"/>
      <c r="B119" s="34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35"/>
      <c r="Q119" s="23"/>
      <c r="R119" s="23"/>
      <c r="S119" s="23"/>
    </row>
    <row r="120" spans="1:19" x14ac:dyDescent="0.2">
      <c r="A120" s="23"/>
      <c r="B120" s="34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35"/>
      <c r="Q120" s="23"/>
      <c r="R120" s="23"/>
      <c r="S120" s="23"/>
    </row>
    <row r="121" spans="1:19" x14ac:dyDescent="0.2">
      <c r="A121" s="23"/>
      <c r="B121" s="34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35"/>
      <c r="Q121" s="23"/>
      <c r="R121" s="23"/>
      <c r="S121" s="23"/>
    </row>
    <row r="122" spans="1:19" x14ac:dyDescent="0.2">
      <c r="A122" s="23"/>
      <c r="B122" s="34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35"/>
      <c r="Q122" s="23"/>
      <c r="R122" s="23"/>
      <c r="S122" s="23"/>
    </row>
    <row r="123" spans="1:19" x14ac:dyDescent="0.2">
      <c r="A123" s="23"/>
      <c r="B123" s="34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35"/>
      <c r="Q123" s="23"/>
      <c r="R123" s="23"/>
      <c r="S123" s="23"/>
    </row>
    <row r="124" spans="1:19" x14ac:dyDescent="0.2">
      <c r="A124" s="23"/>
      <c r="B124" s="34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35"/>
      <c r="Q124" s="23"/>
      <c r="R124" s="23"/>
      <c r="S124" s="23"/>
    </row>
    <row r="125" spans="1:19" x14ac:dyDescent="0.2">
      <c r="A125" s="23"/>
      <c r="B125" s="34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35"/>
      <c r="Q125" s="23"/>
      <c r="R125" s="23"/>
      <c r="S125" s="23"/>
    </row>
    <row r="126" spans="1:19" x14ac:dyDescent="0.2">
      <c r="A126" s="23"/>
      <c r="B126" s="34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35"/>
      <c r="Q126" s="23"/>
      <c r="R126" s="23"/>
      <c r="S126" s="23"/>
    </row>
    <row r="127" spans="1:19" x14ac:dyDescent="0.2">
      <c r="A127" s="23"/>
      <c r="B127" s="34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35"/>
      <c r="Q127" s="23"/>
      <c r="R127" s="23"/>
      <c r="S127" s="23"/>
    </row>
    <row r="128" spans="1:19" x14ac:dyDescent="0.2">
      <c r="A128" s="23"/>
      <c r="B128" s="34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35"/>
      <c r="Q128" s="23"/>
      <c r="R128" s="23"/>
      <c r="S128" s="23"/>
    </row>
    <row r="129" spans="1:19" x14ac:dyDescent="0.2">
      <c r="A129" s="23"/>
      <c r="B129" s="34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35"/>
      <c r="Q129" s="23"/>
      <c r="R129" s="23"/>
      <c r="S129" s="23"/>
    </row>
    <row r="130" spans="1:19" x14ac:dyDescent="0.2">
      <c r="A130" s="23"/>
      <c r="B130" s="34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35"/>
      <c r="Q130" s="23"/>
      <c r="R130" s="23"/>
      <c r="S130" s="23"/>
    </row>
    <row r="131" spans="1:19" x14ac:dyDescent="0.2">
      <c r="A131" s="23"/>
      <c r="B131" s="34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35"/>
      <c r="Q131" s="23"/>
      <c r="R131" s="23"/>
      <c r="S131" s="23"/>
    </row>
    <row r="132" spans="1:19" x14ac:dyDescent="0.2">
      <c r="A132" s="23"/>
      <c r="B132" s="34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35"/>
      <c r="Q132" s="23"/>
      <c r="R132" s="23"/>
      <c r="S132" s="23"/>
    </row>
    <row r="133" spans="1:19" x14ac:dyDescent="0.2">
      <c r="A133" s="23"/>
      <c r="B133" s="34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35"/>
      <c r="Q133" s="23"/>
      <c r="R133" s="23"/>
      <c r="S133" s="23"/>
    </row>
    <row r="134" spans="1:19" x14ac:dyDescent="0.2">
      <c r="A134" s="23"/>
      <c r="B134" s="34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35"/>
      <c r="Q134" s="23"/>
      <c r="R134" s="23"/>
      <c r="S134" s="23"/>
    </row>
    <row r="135" spans="1:19" x14ac:dyDescent="0.2">
      <c r="A135" s="23"/>
      <c r="B135" s="34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35"/>
      <c r="Q135" s="23"/>
      <c r="R135" s="23"/>
      <c r="S135" s="23"/>
    </row>
    <row r="136" spans="1:19" x14ac:dyDescent="0.2">
      <c r="A136" s="23"/>
      <c r="B136" s="34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35"/>
      <c r="Q136" s="23"/>
      <c r="R136" s="23"/>
      <c r="S136" s="23"/>
    </row>
    <row r="137" spans="1:19" x14ac:dyDescent="0.2">
      <c r="A137" s="23"/>
      <c r="B137" s="34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35"/>
      <c r="Q137" s="23"/>
      <c r="R137" s="23"/>
      <c r="S137" s="23"/>
    </row>
    <row r="138" spans="1:19" x14ac:dyDescent="0.2">
      <c r="A138" s="23"/>
      <c r="B138" s="34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35"/>
      <c r="Q138" s="23"/>
      <c r="R138" s="23"/>
      <c r="S138" s="23"/>
    </row>
    <row r="139" spans="1:19" x14ac:dyDescent="0.2">
      <c r="A139" s="23"/>
      <c r="B139" s="34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35"/>
      <c r="Q139" s="23"/>
      <c r="R139" s="23"/>
      <c r="S139" s="23"/>
    </row>
    <row r="140" spans="1:19" x14ac:dyDescent="0.2">
      <c r="A140" s="23"/>
      <c r="B140" s="34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35"/>
      <c r="Q140" s="23"/>
      <c r="R140" s="23"/>
      <c r="S140" s="23"/>
    </row>
    <row r="141" spans="1:19" x14ac:dyDescent="0.2">
      <c r="A141" s="23"/>
      <c r="B141" s="34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35"/>
      <c r="Q141" s="23"/>
      <c r="R141" s="23"/>
      <c r="S141" s="23"/>
    </row>
    <row r="142" spans="1:19" x14ac:dyDescent="0.2">
      <c r="A142" s="23"/>
      <c r="B142" s="34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35"/>
      <c r="Q142" s="23"/>
      <c r="R142" s="23"/>
      <c r="S142" s="23"/>
    </row>
    <row r="143" spans="1:19" x14ac:dyDescent="0.2">
      <c r="A143" s="23"/>
      <c r="B143" s="34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35"/>
      <c r="Q143" s="23"/>
      <c r="R143" s="23"/>
      <c r="S143" s="23"/>
    </row>
    <row r="144" spans="1:19" x14ac:dyDescent="0.2">
      <c r="A144" s="23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35"/>
      <c r="Q144" s="23"/>
      <c r="R144" s="23"/>
      <c r="S144" s="23"/>
    </row>
    <row r="145" spans="1:19" x14ac:dyDescent="0.2">
      <c r="A145" s="23"/>
      <c r="B145" s="34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35"/>
      <c r="Q145" s="23"/>
      <c r="R145" s="23"/>
      <c r="S145" s="23"/>
    </row>
    <row r="146" spans="1:19" x14ac:dyDescent="0.2">
      <c r="A146" s="23"/>
      <c r="B146" s="34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35"/>
      <c r="Q146" s="23"/>
      <c r="R146" s="23"/>
      <c r="S146" s="23"/>
    </row>
    <row r="147" spans="1:19" x14ac:dyDescent="0.2">
      <c r="A147" s="23"/>
      <c r="B147" s="34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5"/>
      <c r="Q147" s="23"/>
      <c r="R147" s="23"/>
      <c r="S147" s="23"/>
    </row>
    <row r="148" spans="1:19" x14ac:dyDescent="0.2">
      <c r="A148" s="23"/>
      <c r="B148" s="34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35"/>
      <c r="Q148" s="23"/>
      <c r="R148" s="23"/>
      <c r="S148" s="23"/>
    </row>
    <row r="149" spans="1:19" x14ac:dyDescent="0.2">
      <c r="A149" s="23"/>
      <c r="B149" s="34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35"/>
      <c r="Q149" s="23"/>
      <c r="R149" s="23"/>
      <c r="S149" s="23"/>
    </row>
    <row r="150" spans="1:19" x14ac:dyDescent="0.2">
      <c r="A150" s="23"/>
      <c r="B150" s="34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35"/>
      <c r="Q150" s="23"/>
      <c r="R150" s="23"/>
      <c r="S150" s="23"/>
    </row>
    <row r="151" spans="1:19" x14ac:dyDescent="0.2">
      <c r="A151" s="23"/>
      <c r="B151" s="34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35"/>
      <c r="Q151" s="23"/>
      <c r="R151" s="23"/>
      <c r="S151" s="23"/>
    </row>
    <row r="152" spans="1:19" x14ac:dyDescent="0.2">
      <c r="A152" s="23"/>
      <c r="B152" s="34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35"/>
      <c r="Q152" s="23"/>
      <c r="R152" s="23"/>
      <c r="S152" s="23"/>
    </row>
    <row r="153" spans="1:19" x14ac:dyDescent="0.2">
      <c r="A153" s="23"/>
      <c r="B153" s="34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35"/>
      <c r="Q153" s="23"/>
      <c r="R153" s="23"/>
      <c r="S153" s="23"/>
    </row>
    <row r="154" spans="1:19" x14ac:dyDescent="0.2">
      <c r="A154" s="23"/>
      <c r="B154" s="34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35"/>
      <c r="Q154" s="23"/>
      <c r="R154" s="23"/>
      <c r="S154" s="23"/>
    </row>
    <row r="155" spans="1:19" x14ac:dyDescent="0.2">
      <c r="A155" s="23"/>
      <c r="B155" s="34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35"/>
      <c r="Q155" s="23"/>
      <c r="R155" s="23"/>
      <c r="S155" s="23"/>
    </row>
    <row r="156" spans="1:19" x14ac:dyDescent="0.2">
      <c r="A156" s="23"/>
      <c r="B156" s="34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35"/>
      <c r="Q156" s="23"/>
      <c r="R156" s="23"/>
      <c r="S156" s="23"/>
    </row>
    <row r="157" spans="1:19" x14ac:dyDescent="0.2">
      <c r="A157" s="23"/>
      <c r="B157" s="34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35"/>
      <c r="Q157" s="23"/>
      <c r="R157" s="23"/>
      <c r="S157" s="23"/>
    </row>
    <row r="158" spans="1:19" x14ac:dyDescent="0.2">
      <c r="A158" s="23"/>
      <c r="B158" s="34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35"/>
      <c r="Q158" s="23"/>
      <c r="R158" s="23"/>
      <c r="S158" s="23"/>
    </row>
    <row r="159" spans="1:19" x14ac:dyDescent="0.2">
      <c r="A159" s="23"/>
      <c r="B159" s="34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35"/>
      <c r="Q159" s="23"/>
      <c r="R159" s="23"/>
      <c r="S159" s="23"/>
    </row>
    <row r="160" spans="1:19" x14ac:dyDescent="0.2">
      <c r="A160" s="23"/>
      <c r="B160" s="34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35"/>
      <c r="Q160" s="23"/>
      <c r="R160" s="23"/>
      <c r="S160" s="23"/>
    </row>
    <row r="161" spans="1:19" x14ac:dyDescent="0.2">
      <c r="A161" s="23"/>
      <c r="B161" s="34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35"/>
      <c r="Q161" s="23"/>
      <c r="R161" s="23"/>
      <c r="S161" s="23"/>
    </row>
    <row r="162" spans="1:19" x14ac:dyDescent="0.2">
      <c r="A162" s="23"/>
      <c r="B162" s="34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35"/>
      <c r="Q162" s="23"/>
      <c r="R162" s="23"/>
      <c r="S162" s="23"/>
    </row>
    <row r="163" spans="1:19" x14ac:dyDescent="0.2">
      <c r="A163" s="23"/>
      <c r="B163" s="34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35"/>
      <c r="Q163" s="23"/>
      <c r="R163" s="23"/>
      <c r="S163" s="23"/>
    </row>
    <row r="164" spans="1:19" x14ac:dyDescent="0.2">
      <c r="A164" s="23"/>
      <c r="B164" s="34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35"/>
      <c r="Q164" s="23"/>
      <c r="R164" s="23"/>
      <c r="S164" s="23"/>
    </row>
    <row r="165" spans="1:19" x14ac:dyDescent="0.2">
      <c r="A165" s="23"/>
      <c r="B165" s="34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35"/>
      <c r="Q165" s="23"/>
      <c r="R165" s="23"/>
      <c r="S165" s="23"/>
    </row>
    <row r="166" spans="1:19" x14ac:dyDescent="0.2">
      <c r="A166" s="23"/>
      <c r="B166" s="34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35"/>
      <c r="Q166" s="23"/>
      <c r="R166" s="23"/>
      <c r="S166" s="23"/>
    </row>
    <row r="167" spans="1:19" x14ac:dyDescent="0.2">
      <c r="A167" s="23"/>
      <c r="B167" s="34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35"/>
      <c r="Q167" s="23"/>
      <c r="R167" s="23"/>
      <c r="S167" s="23"/>
    </row>
    <row r="168" spans="1:19" x14ac:dyDescent="0.2">
      <c r="A168" s="23"/>
      <c r="B168" s="34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35"/>
      <c r="Q168" s="23"/>
      <c r="R168" s="23"/>
      <c r="S168" s="23"/>
    </row>
    <row r="169" spans="1:19" x14ac:dyDescent="0.2">
      <c r="A169" s="23"/>
      <c r="B169" s="34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35"/>
      <c r="Q169" s="23"/>
      <c r="R169" s="23"/>
      <c r="S169" s="23"/>
    </row>
    <row r="170" spans="1:19" x14ac:dyDescent="0.2">
      <c r="A170" s="23"/>
      <c r="B170" s="34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35"/>
      <c r="Q170" s="23"/>
      <c r="R170" s="23"/>
      <c r="S170" s="23"/>
    </row>
    <row r="171" spans="1:19" x14ac:dyDescent="0.2">
      <c r="A171" s="23"/>
      <c r="B171" s="34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35"/>
      <c r="Q171" s="23"/>
      <c r="R171" s="23"/>
      <c r="S171" s="23"/>
    </row>
    <row r="172" spans="1:19" x14ac:dyDescent="0.2">
      <c r="A172" s="23"/>
      <c r="B172" s="34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35"/>
      <c r="Q172" s="23"/>
      <c r="R172" s="23"/>
      <c r="S172" s="23"/>
    </row>
    <row r="173" spans="1:19" x14ac:dyDescent="0.2">
      <c r="A173" s="23"/>
      <c r="B173" s="34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35"/>
      <c r="Q173" s="23"/>
      <c r="R173" s="23"/>
      <c r="S173" s="23"/>
    </row>
    <row r="174" spans="1:19" x14ac:dyDescent="0.2">
      <c r="A174" s="23"/>
      <c r="B174" s="34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35"/>
      <c r="Q174" s="23"/>
      <c r="R174" s="23"/>
      <c r="S174" s="23"/>
    </row>
    <row r="175" spans="1:19" x14ac:dyDescent="0.2">
      <c r="A175" s="23"/>
      <c r="B175" s="34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35"/>
      <c r="Q175" s="23"/>
      <c r="R175" s="23"/>
      <c r="S175" s="23"/>
    </row>
    <row r="176" spans="1:19" x14ac:dyDescent="0.2">
      <c r="A176" s="23"/>
      <c r="B176" s="34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35"/>
      <c r="Q176" s="23"/>
      <c r="R176" s="23"/>
      <c r="S176" s="23"/>
    </row>
    <row r="177" spans="1:19" x14ac:dyDescent="0.2">
      <c r="A177" s="23"/>
      <c r="B177" s="34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35"/>
      <c r="Q177" s="23"/>
      <c r="R177" s="23"/>
      <c r="S177" s="23"/>
    </row>
    <row r="178" spans="1:19" x14ac:dyDescent="0.2">
      <c r="A178" s="23"/>
      <c r="B178" s="34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35"/>
      <c r="Q178" s="23"/>
      <c r="R178" s="23"/>
      <c r="S178" s="23"/>
    </row>
    <row r="179" spans="1:19" x14ac:dyDescent="0.2">
      <c r="A179" s="23"/>
      <c r="B179" s="34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35"/>
      <c r="Q179" s="23"/>
      <c r="R179" s="23"/>
      <c r="S179" s="23"/>
    </row>
    <row r="180" spans="1:19" x14ac:dyDescent="0.2">
      <c r="A180" s="23"/>
      <c r="B180" s="34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35"/>
      <c r="Q180" s="23"/>
      <c r="R180" s="23"/>
      <c r="S180" s="23"/>
    </row>
    <row r="181" spans="1:19" x14ac:dyDescent="0.2">
      <c r="A181" s="23"/>
      <c r="B181" s="34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35"/>
      <c r="Q181" s="23"/>
      <c r="R181" s="23"/>
      <c r="S181" s="23"/>
    </row>
    <row r="182" spans="1:19" x14ac:dyDescent="0.2">
      <c r="A182" s="23"/>
      <c r="B182" s="34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35"/>
      <c r="Q182" s="23"/>
      <c r="R182" s="23"/>
      <c r="S182" s="23"/>
    </row>
    <row r="183" spans="1:19" x14ac:dyDescent="0.2">
      <c r="A183" s="23"/>
      <c r="B183" s="34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35"/>
      <c r="Q183" s="23"/>
      <c r="R183" s="23"/>
      <c r="S183" s="23"/>
    </row>
    <row r="184" spans="1:19" x14ac:dyDescent="0.2">
      <c r="A184" s="23"/>
      <c r="B184" s="34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35"/>
      <c r="Q184" s="23"/>
      <c r="R184" s="23"/>
      <c r="S184" s="23"/>
    </row>
    <row r="185" spans="1:19" x14ac:dyDescent="0.2">
      <c r="A185" s="23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35"/>
      <c r="Q185" s="23"/>
      <c r="R185" s="23"/>
      <c r="S185" s="23"/>
    </row>
    <row r="186" spans="1:19" x14ac:dyDescent="0.2">
      <c r="A186" s="23"/>
      <c r="B186" s="34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35"/>
      <c r="Q186" s="23"/>
      <c r="R186" s="23"/>
      <c r="S186" s="23"/>
    </row>
    <row r="187" spans="1:19" x14ac:dyDescent="0.2">
      <c r="A187" s="23"/>
      <c r="B187" s="34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35"/>
      <c r="Q187" s="23"/>
      <c r="R187" s="23"/>
      <c r="S187" s="23"/>
    </row>
    <row r="188" spans="1:19" x14ac:dyDescent="0.2">
      <c r="A188" s="23"/>
      <c r="B188" s="34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35"/>
      <c r="Q188" s="23"/>
      <c r="R188" s="23"/>
      <c r="S188" s="23"/>
    </row>
    <row r="189" spans="1:19" x14ac:dyDescent="0.2">
      <c r="A189" s="23"/>
      <c r="B189" s="34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35"/>
      <c r="Q189" s="23"/>
      <c r="R189" s="23"/>
      <c r="S189" s="23"/>
    </row>
    <row r="190" spans="1:19" x14ac:dyDescent="0.2">
      <c r="A190" s="23"/>
      <c r="B190" s="34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35"/>
      <c r="Q190" s="23"/>
      <c r="R190" s="23"/>
      <c r="S190" s="23"/>
    </row>
    <row r="191" spans="1:19" x14ac:dyDescent="0.2">
      <c r="A191" s="23"/>
      <c r="B191" s="34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35"/>
      <c r="Q191" s="23"/>
      <c r="R191" s="23"/>
      <c r="S191" s="23"/>
    </row>
    <row r="192" spans="1:19" x14ac:dyDescent="0.2">
      <c r="A192" s="23"/>
      <c r="B192" s="34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35"/>
      <c r="Q192" s="23"/>
      <c r="R192" s="23"/>
      <c r="S192" s="23"/>
    </row>
    <row r="193" spans="1:19" x14ac:dyDescent="0.2">
      <c r="A193" s="23"/>
      <c r="B193" s="34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35"/>
      <c r="Q193" s="23"/>
      <c r="R193" s="23"/>
      <c r="S193" s="23"/>
    </row>
    <row r="194" spans="1:19" x14ac:dyDescent="0.2">
      <c r="A194" s="23"/>
      <c r="B194" s="34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35"/>
      <c r="Q194" s="23"/>
      <c r="R194" s="23"/>
      <c r="S194" s="23"/>
    </row>
    <row r="195" spans="1:19" x14ac:dyDescent="0.2">
      <c r="A195" s="23"/>
      <c r="B195" s="34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35"/>
      <c r="Q195" s="23"/>
      <c r="R195" s="23"/>
      <c r="S195" s="23"/>
    </row>
    <row r="196" spans="1:19" x14ac:dyDescent="0.2">
      <c r="A196" s="23"/>
      <c r="B196" s="34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35"/>
      <c r="Q196" s="23"/>
      <c r="R196" s="23"/>
      <c r="S196" s="23"/>
    </row>
    <row r="197" spans="1:19" x14ac:dyDescent="0.2">
      <c r="A197" s="23"/>
      <c r="B197" s="34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35"/>
      <c r="Q197" s="23"/>
      <c r="R197" s="23"/>
      <c r="S197" s="23"/>
    </row>
    <row r="198" spans="1:19" x14ac:dyDescent="0.2">
      <c r="A198" s="23"/>
      <c r="B198" s="34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35"/>
      <c r="Q198" s="23"/>
      <c r="R198" s="23"/>
      <c r="S198" s="23"/>
    </row>
    <row r="199" spans="1:19" x14ac:dyDescent="0.2">
      <c r="A199" s="23"/>
      <c r="B199" s="34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35"/>
      <c r="Q199" s="23"/>
      <c r="R199" s="23"/>
      <c r="S199" s="23"/>
    </row>
    <row r="200" spans="1:19" x14ac:dyDescent="0.2">
      <c r="A200" s="23"/>
      <c r="B200" s="34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35"/>
      <c r="Q200" s="23"/>
      <c r="R200" s="23"/>
      <c r="S200" s="23"/>
    </row>
    <row r="201" spans="1:19" x14ac:dyDescent="0.2">
      <c r="A201" s="23"/>
      <c r="B201" s="34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35"/>
      <c r="Q201" s="23"/>
      <c r="R201" s="23"/>
      <c r="S201" s="23"/>
    </row>
    <row r="202" spans="1:19" x14ac:dyDescent="0.2">
      <c r="A202" s="23"/>
      <c r="B202" s="34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35"/>
      <c r="Q202" s="23"/>
      <c r="R202" s="23"/>
      <c r="S202" s="23"/>
    </row>
    <row r="203" spans="1:19" x14ac:dyDescent="0.2">
      <c r="A203" s="23"/>
      <c r="B203" s="34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35"/>
      <c r="Q203" s="23"/>
      <c r="R203" s="23"/>
      <c r="S203" s="23"/>
    </row>
    <row r="204" spans="1:19" x14ac:dyDescent="0.2">
      <c r="A204" s="23"/>
      <c r="B204" s="34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35"/>
      <c r="Q204" s="23"/>
      <c r="R204" s="23"/>
      <c r="S204" s="23"/>
    </row>
    <row r="205" spans="1:19" x14ac:dyDescent="0.2">
      <c r="A205" s="23"/>
      <c r="B205" s="34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35"/>
      <c r="Q205" s="23"/>
      <c r="R205" s="23"/>
      <c r="S205" s="23"/>
    </row>
    <row r="206" spans="1:19" x14ac:dyDescent="0.2">
      <c r="A206" s="23"/>
      <c r="B206" s="34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35"/>
      <c r="Q206" s="23"/>
      <c r="R206" s="23"/>
      <c r="S206" s="23"/>
    </row>
    <row r="207" spans="1:19" x14ac:dyDescent="0.2">
      <c r="A207" s="23"/>
      <c r="B207" s="34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35"/>
      <c r="Q207" s="23"/>
      <c r="R207" s="23"/>
      <c r="S207" s="23"/>
    </row>
    <row r="208" spans="1:19" x14ac:dyDescent="0.2">
      <c r="A208" s="23"/>
      <c r="B208" s="34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35"/>
      <c r="Q208" s="23"/>
      <c r="R208" s="23"/>
      <c r="S208" s="23"/>
    </row>
    <row r="209" spans="1:19" x14ac:dyDescent="0.2">
      <c r="A209" s="23"/>
      <c r="B209" s="34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35"/>
      <c r="Q209" s="23"/>
      <c r="R209" s="23"/>
      <c r="S209" s="23"/>
    </row>
    <row r="210" spans="1:19" x14ac:dyDescent="0.2">
      <c r="A210" s="23"/>
      <c r="B210" s="34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35"/>
      <c r="Q210" s="23"/>
      <c r="R210" s="23"/>
      <c r="S210" s="23"/>
    </row>
    <row r="211" spans="1:19" x14ac:dyDescent="0.2">
      <c r="A211" s="23"/>
      <c r="B211" s="34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35"/>
      <c r="Q211" s="23"/>
      <c r="R211" s="23"/>
      <c r="S211" s="23"/>
    </row>
    <row r="212" spans="1:19" x14ac:dyDescent="0.2">
      <c r="A212" s="23"/>
      <c r="B212" s="34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35"/>
      <c r="Q212" s="23"/>
      <c r="R212" s="23"/>
      <c r="S212" s="23"/>
    </row>
    <row r="213" spans="1:19" x14ac:dyDescent="0.2">
      <c r="A213" s="23"/>
      <c r="B213" s="34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35"/>
      <c r="Q213" s="23"/>
      <c r="R213" s="23"/>
      <c r="S213" s="23"/>
    </row>
    <row r="214" spans="1:19" x14ac:dyDescent="0.2">
      <c r="A214" s="23"/>
      <c r="B214" s="34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35"/>
      <c r="Q214" s="23"/>
      <c r="R214" s="23"/>
      <c r="S214" s="23"/>
    </row>
    <row r="215" spans="1:19" x14ac:dyDescent="0.2">
      <c r="A215" s="23"/>
      <c r="B215" s="34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35"/>
      <c r="Q215" s="23"/>
      <c r="R215" s="23"/>
      <c r="S215" s="23"/>
    </row>
    <row r="216" spans="1:19" x14ac:dyDescent="0.2">
      <c r="A216" s="23"/>
      <c r="B216" s="34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35"/>
      <c r="Q216" s="23"/>
      <c r="R216" s="23"/>
      <c r="S216" s="23"/>
    </row>
    <row r="217" spans="1:19" x14ac:dyDescent="0.2">
      <c r="A217" s="23"/>
      <c r="B217" s="34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35"/>
      <c r="Q217" s="23"/>
      <c r="R217" s="23"/>
      <c r="S217" s="23"/>
    </row>
    <row r="218" spans="1:19" x14ac:dyDescent="0.2">
      <c r="A218" s="23"/>
      <c r="B218" s="34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35"/>
      <c r="Q218" s="23"/>
      <c r="R218" s="23"/>
      <c r="S218" s="23"/>
    </row>
    <row r="219" spans="1:19" x14ac:dyDescent="0.2">
      <c r="A219" s="23"/>
      <c r="B219" s="34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35"/>
      <c r="Q219" s="23"/>
      <c r="R219" s="23"/>
      <c r="S219" s="23"/>
    </row>
    <row r="220" spans="1:19" x14ac:dyDescent="0.2">
      <c r="A220" s="23"/>
      <c r="B220" s="34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35"/>
      <c r="Q220" s="23"/>
      <c r="R220" s="23"/>
      <c r="S220" s="23"/>
    </row>
    <row r="221" spans="1:19" x14ac:dyDescent="0.2">
      <c r="A221" s="23"/>
      <c r="B221" s="34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35"/>
      <c r="Q221" s="23"/>
      <c r="R221" s="23"/>
      <c r="S221" s="23"/>
    </row>
    <row r="222" spans="1:19" x14ac:dyDescent="0.2">
      <c r="A222" s="23"/>
      <c r="B222" s="34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35"/>
      <c r="Q222" s="23"/>
      <c r="R222" s="23"/>
      <c r="S222" s="23"/>
    </row>
    <row r="223" spans="1:19" x14ac:dyDescent="0.2">
      <c r="A223" s="23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35"/>
      <c r="Q223" s="23"/>
      <c r="R223" s="23"/>
      <c r="S223" s="23"/>
    </row>
    <row r="224" spans="1:19" x14ac:dyDescent="0.2">
      <c r="A224" s="23"/>
      <c r="B224" s="34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35"/>
      <c r="Q224" s="23"/>
      <c r="R224" s="23"/>
      <c r="S224" s="23"/>
    </row>
    <row r="225" spans="1:19" x14ac:dyDescent="0.2">
      <c r="A225" s="23"/>
      <c r="B225" s="34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35"/>
      <c r="Q225" s="23"/>
      <c r="R225" s="23"/>
      <c r="S225" s="23"/>
    </row>
    <row r="226" spans="1:19" x14ac:dyDescent="0.2">
      <c r="A226" s="23"/>
      <c r="B226" s="34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35"/>
      <c r="Q226" s="23"/>
      <c r="R226" s="23"/>
      <c r="S226" s="23"/>
    </row>
    <row r="227" spans="1:19" x14ac:dyDescent="0.2">
      <c r="A227" s="23"/>
      <c r="B227" s="34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35"/>
      <c r="Q227" s="23"/>
      <c r="R227" s="23"/>
      <c r="S227" s="23"/>
    </row>
    <row r="228" spans="1:19" x14ac:dyDescent="0.2">
      <c r="A228" s="23"/>
      <c r="B228" s="34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35"/>
      <c r="Q228" s="23"/>
      <c r="R228" s="23"/>
      <c r="S228" s="23"/>
    </row>
    <row r="229" spans="1:19" x14ac:dyDescent="0.2">
      <c r="A229" s="23"/>
      <c r="B229" s="34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35"/>
      <c r="Q229" s="23"/>
      <c r="R229" s="23"/>
      <c r="S229" s="23"/>
    </row>
    <row r="230" spans="1:19" x14ac:dyDescent="0.2">
      <c r="A230" s="23"/>
      <c r="B230" s="34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35"/>
      <c r="Q230" s="23"/>
      <c r="R230" s="23"/>
      <c r="S230" s="23"/>
    </row>
    <row r="231" spans="1:19" x14ac:dyDescent="0.2">
      <c r="A231" s="23"/>
      <c r="B231" s="34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35"/>
      <c r="Q231" s="23"/>
      <c r="R231" s="23"/>
      <c r="S231" s="23"/>
    </row>
    <row r="232" spans="1:19" x14ac:dyDescent="0.2">
      <c r="A232" s="23"/>
      <c r="B232" s="34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35"/>
      <c r="Q232" s="23"/>
      <c r="R232" s="23"/>
      <c r="S232" s="23"/>
    </row>
    <row r="233" spans="1:19" x14ac:dyDescent="0.2">
      <c r="A233" s="23"/>
      <c r="B233" s="3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35"/>
      <c r="Q233" s="23"/>
      <c r="R233" s="23"/>
      <c r="S233" s="23"/>
    </row>
    <row r="234" spans="1:19" x14ac:dyDescent="0.2">
      <c r="A234" s="23"/>
      <c r="B234" s="3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35"/>
      <c r="Q234" s="23"/>
      <c r="R234" s="23"/>
      <c r="S234" s="23"/>
    </row>
    <row r="235" spans="1:19" x14ac:dyDescent="0.2">
      <c r="A235" s="23"/>
      <c r="B235" s="3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35"/>
      <c r="Q235" s="23"/>
      <c r="R235" s="23"/>
      <c r="S235" s="23"/>
    </row>
    <row r="236" spans="1:19" x14ac:dyDescent="0.2">
      <c r="A236" s="23"/>
      <c r="B236" s="3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35"/>
      <c r="Q236" s="23"/>
      <c r="R236" s="23"/>
      <c r="S236" s="23"/>
    </row>
    <row r="237" spans="1:19" x14ac:dyDescent="0.2">
      <c r="A237" s="23"/>
      <c r="B237" s="3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35"/>
      <c r="Q237" s="23"/>
      <c r="R237" s="23"/>
      <c r="S237" s="23"/>
    </row>
    <row r="238" spans="1:19" x14ac:dyDescent="0.2">
      <c r="A238" s="23"/>
      <c r="B238" s="3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35"/>
      <c r="Q238" s="23"/>
      <c r="R238" s="23"/>
      <c r="S238" s="23"/>
    </row>
    <row r="239" spans="1:19" x14ac:dyDescent="0.2">
      <c r="A239" s="23"/>
      <c r="B239" s="3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35"/>
      <c r="Q239" s="23"/>
      <c r="R239" s="23"/>
      <c r="S239" s="23"/>
    </row>
    <row r="240" spans="1:19" x14ac:dyDescent="0.2">
      <c r="A240" s="23"/>
      <c r="B240" s="3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35"/>
      <c r="Q240" s="23"/>
      <c r="R240" s="23"/>
      <c r="S240" s="23"/>
    </row>
    <row r="241" spans="1:19" x14ac:dyDescent="0.2">
      <c r="A241" s="23"/>
      <c r="B241" s="3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35"/>
      <c r="Q241" s="23"/>
      <c r="R241" s="23"/>
      <c r="S241" s="23"/>
    </row>
    <row r="242" spans="1:19" x14ac:dyDescent="0.2">
      <c r="A242" s="23"/>
      <c r="B242" s="3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35"/>
      <c r="Q242" s="23"/>
      <c r="R242" s="23"/>
      <c r="S242" s="23"/>
    </row>
    <row r="243" spans="1:19" x14ac:dyDescent="0.2">
      <c r="A243" s="23"/>
      <c r="B243" s="3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35"/>
      <c r="Q243" s="23"/>
      <c r="R243" s="23"/>
      <c r="S243" s="23"/>
    </row>
    <row r="244" spans="1:19" x14ac:dyDescent="0.2">
      <c r="A244" s="23"/>
      <c r="B244" s="3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35"/>
      <c r="Q244" s="23"/>
      <c r="R244" s="23"/>
      <c r="S244" s="23"/>
    </row>
    <row r="245" spans="1:19" x14ac:dyDescent="0.2">
      <c r="A245" s="23"/>
      <c r="B245" s="3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35"/>
      <c r="Q245" s="23"/>
      <c r="R245" s="23"/>
      <c r="S245" s="23"/>
    </row>
    <row r="246" spans="1:19" x14ac:dyDescent="0.2">
      <c r="A246" s="23"/>
      <c r="B246" s="3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35"/>
      <c r="Q246" s="23"/>
      <c r="R246" s="23"/>
      <c r="S246" s="23"/>
    </row>
    <row r="247" spans="1:19" x14ac:dyDescent="0.2">
      <c r="A247" s="23"/>
      <c r="B247" s="3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35"/>
      <c r="Q247" s="23"/>
      <c r="R247" s="23"/>
      <c r="S247" s="23"/>
    </row>
    <row r="248" spans="1:19" x14ac:dyDescent="0.2">
      <c r="A248" s="23"/>
      <c r="B248" s="3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35"/>
      <c r="Q248" s="23"/>
      <c r="R248" s="23"/>
      <c r="S248" s="23"/>
    </row>
    <row r="249" spans="1:19" x14ac:dyDescent="0.2">
      <c r="A249" s="23"/>
      <c r="B249" s="3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35"/>
      <c r="Q249" s="23"/>
      <c r="R249" s="23"/>
      <c r="S249" s="23"/>
    </row>
    <row r="250" spans="1:19" x14ac:dyDescent="0.2">
      <c r="A250" s="23"/>
      <c r="B250" s="3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35"/>
      <c r="Q250" s="23"/>
      <c r="R250" s="23"/>
      <c r="S250" s="23"/>
    </row>
    <row r="251" spans="1:19" x14ac:dyDescent="0.2">
      <c r="A251" s="23"/>
      <c r="B251" s="3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35"/>
      <c r="Q251" s="23"/>
      <c r="R251" s="23"/>
      <c r="S251" s="23"/>
    </row>
    <row r="252" spans="1:19" x14ac:dyDescent="0.2">
      <c r="A252" s="23"/>
      <c r="B252" s="3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35"/>
      <c r="Q252" s="23"/>
      <c r="R252" s="23"/>
      <c r="S252" s="23"/>
    </row>
    <row r="253" spans="1:19" x14ac:dyDescent="0.2">
      <c r="A253" s="23"/>
      <c r="B253" s="3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35"/>
      <c r="Q253" s="23"/>
      <c r="R253" s="23"/>
      <c r="S253" s="23"/>
    </row>
    <row r="254" spans="1:19" x14ac:dyDescent="0.2">
      <c r="A254" s="23"/>
      <c r="B254" s="3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35"/>
      <c r="Q254" s="23"/>
      <c r="R254" s="23"/>
      <c r="S254" s="23"/>
    </row>
    <row r="255" spans="1:19" x14ac:dyDescent="0.2">
      <c r="A255" s="23"/>
      <c r="B255" s="3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35"/>
      <c r="Q255" s="23"/>
      <c r="R255" s="23"/>
      <c r="S255" s="23"/>
    </row>
    <row r="256" spans="1:19" x14ac:dyDescent="0.2">
      <c r="A256" s="23"/>
      <c r="B256" s="3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35"/>
      <c r="Q256" s="23"/>
      <c r="R256" s="23"/>
      <c r="S256" s="23"/>
    </row>
    <row r="257" spans="1:19" x14ac:dyDescent="0.2">
      <c r="A257" s="23"/>
      <c r="B257" s="3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35"/>
      <c r="Q257" s="23"/>
      <c r="R257" s="23"/>
      <c r="S257" s="23"/>
    </row>
    <row r="258" spans="1:19" x14ac:dyDescent="0.2">
      <c r="A258" s="23"/>
      <c r="B258" s="3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35"/>
      <c r="Q258" s="23"/>
      <c r="R258" s="23"/>
      <c r="S258" s="23"/>
    </row>
    <row r="259" spans="1:19" x14ac:dyDescent="0.2">
      <c r="A259" s="23"/>
      <c r="B259" s="3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35"/>
      <c r="Q259" s="23"/>
      <c r="R259" s="23"/>
      <c r="S259" s="23"/>
    </row>
    <row r="260" spans="1:19" x14ac:dyDescent="0.2">
      <c r="A260" s="23"/>
      <c r="B260" s="3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35"/>
      <c r="Q260" s="23"/>
      <c r="R260" s="23"/>
      <c r="S260" s="23"/>
    </row>
    <row r="261" spans="1:19" x14ac:dyDescent="0.2">
      <c r="A261" s="23"/>
      <c r="B261" s="3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35"/>
      <c r="Q261" s="23"/>
      <c r="R261" s="23"/>
      <c r="S261" s="23"/>
    </row>
    <row r="262" spans="1:19" x14ac:dyDescent="0.2">
      <c r="A262" s="23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35"/>
      <c r="Q262" s="23"/>
      <c r="R262" s="23"/>
      <c r="S262" s="23"/>
    </row>
    <row r="263" spans="1:19" x14ac:dyDescent="0.2">
      <c r="A263" s="23"/>
      <c r="B263" s="3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35"/>
      <c r="Q263" s="23"/>
      <c r="R263" s="23"/>
      <c r="S263" s="23"/>
    </row>
    <row r="264" spans="1:19" x14ac:dyDescent="0.2">
      <c r="A264" s="23"/>
      <c r="B264" s="3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35"/>
      <c r="Q264" s="23"/>
      <c r="R264" s="23"/>
      <c r="S264" s="23"/>
    </row>
  </sheetData>
  <mergeCells count="30">
    <mergeCell ref="C76:Q76"/>
    <mergeCell ref="C77:Q77"/>
    <mergeCell ref="C78:Q78"/>
    <mergeCell ref="C79:Q79"/>
    <mergeCell ref="C80:Q80"/>
    <mergeCell ref="C75:Q75"/>
    <mergeCell ref="D37:E37"/>
    <mergeCell ref="D43:E43"/>
    <mergeCell ref="B62:R63"/>
    <mergeCell ref="C67:Q67"/>
    <mergeCell ref="C68:Q68"/>
    <mergeCell ref="C69:Q69"/>
    <mergeCell ref="C70:Q70"/>
    <mergeCell ref="C71:Q71"/>
    <mergeCell ref="C72:Q72"/>
    <mergeCell ref="C73:Q73"/>
    <mergeCell ref="C74:Q74"/>
    <mergeCell ref="D49:E49"/>
    <mergeCell ref="D32:E32"/>
    <mergeCell ref="D1:E1"/>
    <mergeCell ref="O1:P1"/>
    <mergeCell ref="D4:E4"/>
    <mergeCell ref="O4:P4"/>
    <mergeCell ref="D12:E12"/>
    <mergeCell ref="O12:P12"/>
    <mergeCell ref="D17:E17"/>
    <mergeCell ref="O17:P17"/>
    <mergeCell ref="D24:E24"/>
    <mergeCell ref="O24:P24"/>
    <mergeCell ref="D28:E28"/>
  </mergeCells>
  <pageMargins left="0.25" right="0.25" top="0.71906250000000005" bottom="0.75" header="0.3" footer="0.3"/>
  <pageSetup scale="60" fitToHeight="0" orientation="portrait" r:id="rId1"/>
  <headerFooter>
    <oddHeader>&amp;L&amp;"Arial,Bold"&amp;16
Indoor Small Arms Range Facility (14 Lane - Standard)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4"/>
  <sheetViews>
    <sheetView view="pageLayout" topLeftCell="A22" zoomScaleNormal="100" workbookViewId="0">
      <selection activeCell="P51" sqref="P51"/>
    </sheetView>
  </sheetViews>
  <sheetFormatPr defaultColWidth="2.140625" defaultRowHeight="12.75" x14ac:dyDescent="0.2"/>
  <cols>
    <col min="1" max="1" width="1.42578125" style="27" customWidth="1"/>
    <col min="2" max="2" width="11.42578125" style="19" customWidth="1"/>
    <col min="3" max="3" width="1.28515625" style="1" customWidth="1"/>
    <col min="4" max="4" width="3" style="1" customWidth="1"/>
    <col min="5" max="5" width="59.42578125" style="1" customWidth="1"/>
    <col min="6" max="6" width="1.42578125" style="1" customWidth="1"/>
    <col min="7" max="7" width="9.7109375" style="1" customWidth="1"/>
    <col min="8" max="8" width="1.42578125" style="1" customWidth="1"/>
    <col min="9" max="9" width="9.7109375" style="1" customWidth="1"/>
    <col min="10" max="10" width="1.42578125" style="1" customWidth="1"/>
    <col min="11" max="11" width="11.140625" style="1" customWidth="1"/>
    <col min="12" max="12" width="1.42578125" style="1" customWidth="1"/>
    <col min="13" max="13" width="16.28515625" style="1" customWidth="1"/>
    <col min="14" max="14" width="1.42578125" style="1" customWidth="1"/>
    <col min="15" max="15" width="11.28515625" style="1" customWidth="1"/>
    <col min="16" max="16" width="10" style="3" customWidth="1"/>
    <col min="17" max="17" width="2" style="1" customWidth="1"/>
    <col min="18" max="18" width="15.42578125" style="1" customWidth="1"/>
    <col min="19" max="19" width="2.140625" style="26"/>
    <col min="20" max="16384" width="2.140625" style="1"/>
  </cols>
  <sheetData>
    <row r="1" spans="1:20" s="21" customFormat="1" ht="48.75" customHeight="1" thickBot="1" x14ac:dyDescent="0.25">
      <c r="A1" s="59"/>
      <c r="B1" s="63" t="s">
        <v>9</v>
      </c>
      <c r="C1" s="64"/>
      <c r="D1" s="166" t="s">
        <v>28</v>
      </c>
      <c r="E1" s="167"/>
      <c r="F1" s="65"/>
      <c r="G1" s="63" t="s">
        <v>0</v>
      </c>
      <c r="H1" s="107"/>
      <c r="I1" s="102" t="s">
        <v>39</v>
      </c>
      <c r="J1" s="66"/>
      <c r="K1" s="63" t="s">
        <v>38</v>
      </c>
      <c r="L1" s="66"/>
      <c r="M1" s="63" t="s">
        <v>29</v>
      </c>
      <c r="N1" s="66"/>
      <c r="O1" s="164" t="s">
        <v>35</v>
      </c>
      <c r="P1" s="165"/>
      <c r="Q1" s="66"/>
      <c r="R1" s="63" t="s">
        <v>1</v>
      </c>
      <c r="S1" s="22"/>
      <c r="T1" s="22"/>
    </row>
    <row r="2" spans="1:20" ht="15.75" thickBot="1" x14ac:dyDescent="0.3">
      <c r="B2" s="6"/>
      <c r="C2" s="23"/>
      <c r="D2" s="4"/>
      <c r="E2" s="5"/>
      <c r="F2" s="28"/>
      <c r="G2" s="6"/>
      <c r="H2" s="108"/>
      <c r="I2" s="103"/>
      <c r="J2" s="29"/>
      <c r="K2" s="6"/>
      <c r="L2" s="30"/>
      <c r="M2" s="7" t="s">
        <v>2</v>
      </c>
      <c r="N2" s="29"/>
      <c r="O2" s="7" t="s">
        <v>2</v>
      </c>
      <c r="P2" s="20" t="s">
        <v>3</v>
      </c>
      <c r="Q2" s="29"/>
      <c r="R2" s="6"/>
      <c r="S2" s="23"/>
    </row>
    <row r="3" spans="1:20" ht="7.5" customHeight="1" thickBot="1" x14ac:dyDescent="0.25">
      <c r="B3" s="46"/>
      <c r="C3" s="23"/>
      <c r="D3" s="9"/>
      <c r="E3" s="9"/>
      <c r="F3" s="9"/>
      <c r="G3" s="9"/>
      <c r="H3" s="82"/>
      <c r="I3" s="9"/>
      <c r="J3" s="9"/>
      <c r="K3" s="9"/>
      <c r="L3" s="9"/>
      <c r="M3" s="9"/>
      <c r="N3" s="9"/>
      <c r="O3" s="9"/>
      <c r="P3" s="31"/>
      <c r="Q3" s="9"/>
      <c r="R3" s="47"/>
      <c r="S3" s="23"/>
    </row>
    <row r="4" spans="1:20" ht="15.75" customHeight="1" thickBot="1" x14ac:dyDescent="0.25">
      <c r="B4" s="109" t="s">
        <v>13</v>
      </c>
      <c r="C4" s="90"/>
      <c r="D4" s="162" t="s">
        <v>40</v>
      </c>
      <c r="E4" s="163"/>
      <c r="F4" s="82"/>
      <c r="G4" s="110"/>
      <c r="H4" s="82"/>
      <c r="I4" s="110"/>
      <c r="J4" s="82"/>
      <c r="K4" s="110"/>
      <c r="L4" s="82"/>
      <c r="M4" s="110"/>
      <c r="N4" s="82"/>
      <c r="O4" s="162"/>
      <c r="P4" s="163"/>
      <c r="Q4" s="82"/>
      <c r="R4" s="110"/>
      <c r="S4" s="23"/>
    </row>
    <row r="5" spans="1:20" ht="14.25" x14ac:dyDescent="0.2">
      <c r="B5" s="88" t="s">
        <v>14</v>
      </c>
      <c r="C5" s="23"/>
      <c r="D5" s="8"/>
      <c r="E5" s="10" t="s">
        <v>48</v>
      </c>
      <c r="F5" s="9"/>
      <c r="G5" s="79">
        <v>56</v>
      </c>
      <c r="H5" s="104"/>
      <c r="I5" s="79">
        <v>20</v>
      </c>
      <c r="J5" s="9"/>
      <c r="K5" s="81">
        <v>1</v>
      </c>
      <c r="L5" s="82"/>
      <c r="M5" s="81">
        <v>1180</v>
      </c>
      <c r="N5" s="82"/>
      <c r="O5" s="83">
        <f>K5*M5</f>
        <v>1180</v>
      </c>
      <c r="P5" s="84">
        <f t="shared" ref="P5:P10" si="0">O5*0.0929</f>
        <v>109.622</v>
      </c>
      <c r="Q5" s="9"/>
      <c r="R5" s="40">
        <v>1</v>
      </c>
      <c r="S5" s="23"/>
    </row>
    <row r="6" spans="1:20" ht="15" x14ac:dyDescent="0.25">
      <c r="B6" s="88" t="s">
        <v>15</v>
      </c>
      <c r="C6" s="23"/>
      <c r="D6" s="8"/>
      <c r="E6" s="10" t="s">
        <v>49</v>
      </c>
      <c r="F6" s="9"/>
      <c r="G6" s="79">
        <v>56</v>
      </c>
      <c r="H6" s="104"/>
      <c r="I6" s="79">
        <v>20</v>
      </c>
      <c r="J6" s="9"/>
      <c r="K6" s="81">
        <v>1</v>
      </c>
      <c r="L6" s="82"/>
      <c r="M6" s="79">
        <v>1120</v>
      </c>
      <c r="N6" s="82"/>
      <c r="O6" s="83">
        <f>K6*M6</f>
        <v>1120</v>
      </c>
      <c r="P6" s="84">
        <f t="shared" si="0"/>
        <v>104.048</v>
      </c>
      <c r="Q6" s="9"/>
      <c r="R6" s="40">
        <v>2</v>
      </c>
      <c r="S6" s="24"/>
    </row>
    <row r="7" spans="1:20" ht="14.25" x14ac:dyDescent="0.2">
      <c r="B7" s="88" t="s">
        <v>16</v>
      </c>
      <c r="C7" s="23"/>
      <c r="D7" s="8"/>
      <c r="E7" s="10" t="s">
        <v>50</v>
      </c>
      <c r="F7" s="9"/>
      <c r="G7" s="79">
        <v>1</v>
      </c>
      <c r="H7" s="104"/>
      <c r="I7" s="79">
        <v>140</v>
      </c>
      <c r="J7" s="9"/>
      <c r="K7" s="81">
        <v>1</v>
      </c>
      <c r="L7" s="82"/>
      <c r="M7" s="81">
        <v>140</v>
      </c>
      <c r="N7" s="82"/>
      <c r="O7" s="83">
        <f t="shared" ref="O7:O9" si="1">K7*M7</f>
        <v>140</v>
      </c>
      <c r="P7" s="84">
        <f t="shared" si="0"/>
        <v>13.006</v>
      </c>
      <c r="Q7" s="9"/>
      <c r="R7" s="40">
        <v>3</v>
      </c>
      <c r="S7" s="23"/>
    </row>
    <row r="8" spans="1:20" ht="14.25" x14ac:dyDescent="0.2">
      <c r="B8" s="88" t="s">
        <v>17</v>
      </c>
      <c r="C8" s="23"/>
      <c r="D8" s="8"/>
      <c r="E8" s="10" t="s">
        <v>51</v>
      </c>
      <c r="F8" s="9"/>
      <c r="G8" s="79">
        <v>16</v>
      </c>
      <c r="H8" s="104"/>
      <c r="I8" s="79">
        <v>80</v>
      </c>
      <c r="J8" s="9"/>
      <c r="K8" s="81">
        <v>1</v>
      </c>
      <c r="L8" s="82"/>
      <c r="M8" s="81">
        <v>1300</v>
      </c>
      <c r="N8" s="82"/>
      <c r="O8" s="83">
        <f t="shared" si="1"/>
        <v>1300</v>
      </c>
      <c r="P8" s="84">
        <f t="shared" si="0"/>
        <v>120.77</v>
      </c>
      <c r="Q8" s="9"/>
      <c r="R8" s="40">
        <v>4</v>
      </c>
      <c r="S8" s="23"/>
    </row>
    <row r="9" spans="1:20" ht="14.25" x14ac:dyDescent="0.2">
      <c r="B9" s="88" t="s">
        <v>18</v>
      </c>
      <c r="C9" s="23"/>
      <c r="D9" s="8"/>
      <c r="E9" s="10" t="s">
        <v>52</v>
      </c>
      <c r="F9" s="9"/>
      <c r="G9" s="79">
        <v>0</v>
      </c>
      <c r="H9" s="104"/>
      <c r="I9" s="79">
        <v>0</v>
      </c>
      <c r="J9" s="9"/>
      <c r="K9" s="81">
        <v>1</v>
      </c>
      <c r="L9" s="82"/>
      <c r="M9" s="81">
        <v>400</v>
      </c>
      <c r="N9" s="82"/>
      <c r="O9" s="83">
        <f t="shared" si="1"/>
        <v>400</v>
      </c>
      <c r="P9" s="84">
        <f t="shared" si="0"/>
        <v>37.159999999999997</v>
      </c>
      <c r="Q9" s="9"/>
      <c r="R9" s="40"/>
      <c r="S9" s="23"/>
    </row>
    <row r="10" spans="1:20" s="2" customFormat="1" ht="15.75" thickBot="1" x14ac:dyDescent="0.3">
      <c r="A10" s="60"/>
      <c r="B10" s="89"/>
      <c r="C10" s="25"/>
      <c r="D10" s="11"/>
      <c r="E10" s="12" t="s">
        <v>67</v>
      </c>
      <c r="F10" s="32"/>
      <c r="G10" s="80"/>
      <c r="H10" s="85"/>
      <c r="I10" s="80"/>
      <c r="J10" s="32"/>
      <c r="K10" s="80"/>
      <c r="L10" s="85"/>
      <c r="M10" s="80"/>
      <c r="N10" s="85"/>
      <c r="O10" s="86">
        <f>SUM(O5:O9)</f>
        <v>4140</v>
      </c>
      <c r="P10" s="87">
        <f t="shared" si="0"/>
        <v>384.60599999999999</v>
      </c>
      <c r="Q10" s="32"/>
      <c r="R10" s="48"/>
      <c r="S10" s="25"/>
    </row>
    <row r="11" spans="1:20" ht="7.5" customHeight="1" thickBot="1" x14ac:dyDescent="0.25">
      <c r="B11" s="46"/>
      <c r="C11" s="23"/>
      <c r="D11" s="9"/>
      <c r="E11" s="9"/>
      <c r="F11" s="9"/>
      <c r="G11" s="9"/>
      <c r="H11" s="82"/>
      <c r="I11" s="9"/>
      <c r="J11" s="9"/>
      <c r="K11" s="9"/>
      <c r="L11" s="9"/>
      <c r="M11" s="9"/>
      <c r="N11" s="9"/>
      <c r="O11" s="9"/>
      <c r="P11" s="31"/>
      <c r="Q11" s="9"/>
      <c r="R11" s="10"/>
      <c r="S11" s="23"/>
    </row>
    <row r="12" spans="1:20" ht="15.75" customHeight="1" thickBot="1" x14ac:dyDescent="0.25">
      <c r="B12" s="111" t="s">
        <v>19</v>
      </c>
      <c r="C12" s="90"/>
      <c r="D12" s="148" t="s">
        <v>41</v>
      </c>
      <c r="E12" s="149"/>
      <c r="F12" s="82"/>
      <c r="G12" s="112"/>
      <c r="H12" s="82"/>
      <c r="I12" s="112"/>
      <c r="J12" s="82"/>
      <c r="K12" s="112"/>
      <c r="L12" s="82"/>
      <c r="M12" s="112"/>
      <c r="N12" s="82"/>
      <c r="O12" s="148"/>
      <c r="P12" s="149"/>
      <c r="Q12" s="82"/>
      <c r="R12" s="112"/>
      <c r="S12" s="23"/>
    </row>
    <row r="13" spans="1:20" ht="14.25" x14ac:dyDescent="0.2">
      <c r="B13" s="88" t="s">
        <v>21</v>
      </c>
      <c r="C13" s="90"/>
      <c r="D13" s="83"/>
      <c r="E13" s="91" t="s">
        <v>41</v>
      </c>
      <c r="F13" s="82"/>
      <c r="G13" s="81">
        <v>64</v>
      </c>
      <c r="H13" s="82"/>
      <c r="I13" s="81"/>
      <c r="J13" s="82"/>
      <c r="K13" s="81">
        <v>1</v>
      </c>
      <c r="L13" s="82"/>
      <c r="M13" s="92">
        <v>39700</v>
      </c>
      <c r="N13" s="82"/>
      <c r="O13" s="93">
        <f>K13*M13</f>
        <v>39700</v>
      </c>
      <c r="P13" s="94">
        <f t="shared" ref="P13:P14" si="2">O13*0.0929</f>
        <v>3688.1299999999997</v>
      </c>
      <c r="Q13" s="9"/>
      <c r="R13" s="40"/>
      <c r="S13" s="23"/>
    </row>
    <row r="14" spans="1:20" ht="14.25" x14ac:dyDescent="0.2">
      <c r="B14" s="88" t="s">
        <v>22</v>
      </c>
      <c r="C14" s="90"/>
      <c r="D14" s="83"/>
      <c r="E14" s="91" t="s">
        <v>53</v>
      </c>
      <c r="F14" s="82"/>
      <c r="G14" s="81">
        <v>0</v>
      </c>
      <c r="H14" s="82"/>
      <c r="I14" s="81"/>
      <c r="J14" s="82"/>
      <c r="K14" s="81">
        <v>1</v>
      </c>
      <c r="L14" s="82"/>
      <c r="M14" s="92">
        <v>1600</v>
      </c>
      <c r="N14" s="82"/>
      <c r="O14" s="93">
        <f t="shared" ref="O14" si="3">K14*M14</f>
        <v>1600</v>
      </c>
      <c r="P14" s="94">
        <f t="shared" si="2"/>
        <v>148.63999999999999</v>
      </c>
      <c r="Q14" s="9"/>
      <c r="R14" s="40"/>
      <c r="S14" s="23"/>
    </row>
    <row r="15" spans="1:20" ht="15.75" thickBot="1" x14ac:dyDescent="0.3">
      <c r="B15" s="95"/>
      <c r="C15" s="90"/>
      <c r="D15" s="96"/>
      <c r="E15" s="97" t="s">
        <v>68</v>
      </c>
      <c r="F15" s="82"/>
      <c r="G15" s="98"/>
      <c r="H15" s="82"/>
      <c r="I15" s="98"/>
      <c r="J15" s="82"/>
      <c r="K15" s="98"/>
      <c r="L15" s="82"/>
      <c r="M15" s="98"/>
      <c r="N15" s="82"/>
      <c r="O15" s="86">
        <f>SUM(O13:O14)</f>
        <v>41300</v>
      </c>
      <c r="P15" s="87">
        <f>O15*0.0929</f>
        <v>3836.77</v>
      </c>
      <c r="Q15" s="9"/>
      <c r="R15" s="38"/>
      <c r="S15" s="23"/>
    </row>
    <row r="16" spans="1:20" ht="7.5" customHeight="1" thickBot="1" x14ac:dyDescent="0.25">
      <c r="B16" s="46"/>
      <c r="C16" s="23"/>
      <c r="D16" s="9"/>
      <c r="E16" s="9"/>
      <c r="F16" s="9"/>
      <c r="G16" s="9"/>
      <c r="H16" s="82"/>
      <c r="I16" s="9"/>
      <c r="J16" s="9"/>
      <c r="K16" s="9"/>
      <c r="L16" s="9"/>
      <c r="M16" s="9"/>
      <c r="N16" s="9"/>
      <c r="O16" s="9"/>
      <c r="P16" s="31"/>
      <c r="Q16" s="9"/>
      <c r="R16" s="10"/>
      <c r="S16" s="23"/>
    </row>
    <row r="17" spans="1:19" ht="15.75" customHeight="1" thickBot="1" x14ac:dyDescent="0.25">
      <c r="B17" s="113" t="s">
        <v>20</v>
      </c>
      <c r="C17" s="90"/>
      <c r="D17" s="168" t="s">
        <v>37</v>
      </c>
      <c r="E17" s="169"/>
      <c r="F17" s="82"/>
      <c r="G17" s="114"/>
      <c r="H17" s="82"/>
      <c r="I17" s="114"/>
      <c r="J17" s="82"/>
      <c r="K17" s="114"/>
      <c r="L17" s="82"/>
      <c r="M17" s="114"/>
      <c r="N17" s="82"/>
      <c r="O17" s="168"/>
      <c r="P17" s="169"/>
      <c r="Q17" s="82"/>
      <c r="R17" s="114"/>
      <c r="S17" s="23"/>
    </row>
    <row r="18" spans="1:19" ht="14.25" x14ac:dyDescent="0.2">
      <c r="B18" s="88" t="s">
        <v>23</v>
      </c>
      <c r="C18" s="90"/>
      <c r="D18" s="83"/>
      <c r="E18" s="91" t="s">
        <v>54</v>
      </c>
      <c r="F18" s="82"/>
      <c r="G18" s="81">
        <v>63</v>
      </c>
      <c r="H18" s="82"/>
      <c r="I18" s="81"/>
      <c r="J18" s="82"/>
      <c r="K18" s="81">
        <v>1</v>
      </c>
      <c r="L18" s="82"/>
      <c r="M18" s="81">
        <v>2700</v>
      </c>
      <c r="N18" s="82"/>
      <c r="O18" s="99">
        <f t="shared" ref="O18:O21" si="4">K18*M18</f>
        <v>2700</v>
      </c>
      <c r="P18" s="94">
        <f t="shared" ref="P18:P21" si="5">O18*0.0929</f>
        <v>250.82999999999998</v>
      </c>
      <c r="Q18" s="9"/>
      <c r="R18" s="40">
        <v>5</v>
      </c>
      <c r="S18" s="23"/>
    </row>
    <row r="19" spans="1:19" ht="14.25" x14ac:dyDescent="0.2">
      <c r="B19" s="88" t="s">
        <v>57</v>
      </c>
      <c r="C19" s="90"/>
      <c r="D19" s="83"/>
      <c r="E19" s="91" t="s">
        <v>55</v>
      </c>
      <c r="F19" s="82"/>
      <c r="G19" s="81">
        <v>24</v>
      </c>
      <c r="H19" s="82"/>
      <c r="I19" s="81"/>
      <c r="J19" s="82"/>
      <c r="K19" s="81">
        <v>1</v>
      </c>
      <c r="L19" s="82"/>
      <c r="M19" s="81" t="s">
        <v>95</v>
      </c>
      <c r="N19" s="82"/>
      <c r="O19" s="99">
        <v>4050</v>
      </c>
      <c r="P19" s="94">
        <f t="shared" si="5"/>
        <v>376.245</v>
      </c>
      <c r="Q19" s="9"/>
      <c r="R19" s="40">
        <v>5</v>
      </c>
      <c r="S19" s="23"/>
    </row>
    <row r="20" spans="1:19" ht="14.25" x14ac:dyDescent="0.2">
      <c r="B20" s="88" t="s">
        <v>58</v>
      </c>
      <c r="C20" s="90"/>
      <c r="D20" s="83"/>
      <c r="E20" s="91" t="s">
        <v>56</v>
      </c>
      <c r="F20" s="82"/>
      <c r="G20" s="81">
        <v>0</v>
      </c>
      <c r="H20" s="82"/>
      <c r="I20" s="81"/>
      <c r="J20" s="82"/>
      <c r="K20" s="81">
        <v>0</v>
      </c>
      <c r="L20" s="82"/>
      <c r="M20" s="81">
        <v>200</v>
      </c>
      <c r="N20" s="82"/>
      <c r="O20" s="99">
        <f t="shared" si="4"/>
        <v>0</v>
      </c>
      <c r="P20" s="94">
        <f t="shared" si="5"/>
        <v>0</v>
      </c>
      <c r="Q20" s="9"/>
      <c r="R20" s="40">
        <v>6</v>
      </c>
      <c r="S20" s="23"/>
    </row>
    <row r="21" spans="1:19" ht="14.25" x14ac:dyDescent="0.2">
      <c r="B21" s="88" t="s">
        <v>59</v>
      </c>
      <c r="C21" s="90"/>
      <c r="D21" s="83"/>
      <c r="E21" s="91" t="s">
        <v>44</v>
      </c>
      <c r="F21" s="82"/>
      <c r="G21" s="81">
        <v>0</v>
      </c>
      <c r="H21" s="82"/>
      <c r="I21" s="81"/>
      <c r="J21" s="82"/>
      <c r="K21" s="81">
        <v>4</v>
      </c>
      <c r="L21" s="82"/>
      <c r="M21" s="81">
        <v>200</v>
      </c>
      <c r="N21" s="82"/>
      <c r="O21" s="99">
        <f t="shared" si="4"/>
        <v>800</v>
      </c>
      <c r="P21" s="94">
        <f t="shared" si="5"/>
        <v>74.319999999999993</v>
      </c>
      <c r="Q21" s="9"/>
      <c r="R21" s="40"/>
      <c r="S21" s="23"/>
    </row>
    <row r="22" spans="1:19" ht="15.75" thickBot="1" x14ac:dyDescent="0.3">
      <c r="B22" s="95"/>
      <c r="C22" s="90"/>
      <c r="D22" s="96"/>
      <c r="E22" s="97" t="s">
        <v>30</v>
      </c>
      <c r="F22" s="82"/>
      <c r="G22" s="98"/>
      <c r="H22" s="82"/>
      <c r="I22" s="98"/>
      <c r="J22" s="82"/>
      <c r="K22" s="98"/>
      <c r="L22" s="82"/>
      <c r="M22" s="98"/>
      <c r="N22" s="82"/>
      <c r="O22" s="86">
        <f>SUM(O18:O21)</f>
        <v>7550</v>
      </c>
      <c r="P22" s="87">
        <f>O22*0.0929</f>
        <v>701.39499999999998</v>
      </c>
      <c r="Q22" s="9"/>
      <c r="R22" s="38"/>
      <c r="S22" s="23"/>
    </row>
    <row r="23" spans="1:19" customFormat="1" ht="7.5" customHeight="1" thickBot="1" x14ac:dyDescent="0.3">
      <c r="A23" s="61"/>
      <c r="B23" s="49"/>
      <c r="C23" s="24"/>
      <c r="D23" s="33"/>
      <c r="E23" s="33"/>
      <c r="F23" s="33"/>
      <c r="G23" s="33"/>
      <c r="H23" s="106"/>
      <c r="I23" s="33"/>
      <c r="J23" s="33"/>
      <c r="K23" s="33"/>
      <c r="L23" s="33"/>
      <c r="M23" s="33"/>
      <c r="N23" s="33"/>
      <c r="O23" s="33"/>
      <c r="P23" s="33"/>
      <c r="Q23" s="33"/>
      <c r="R23" s="50"/>
      <c r="S23" s="24"/>
    </row>
    <row r="24" spans="1:19" ht="15.75" customHeight="1" thickBot="1" x14ac:dyDescent="0.25">
      <c r="B24" s="115" t="s">
        <v>24</v>
      </c>
      <c r="C24" s="90"/>
      <c r="D24" s="156" t="s">
        <v>42</v>
      </c>
      <c r="E24" s="157"/>
      <c r="F24" s="82"/>
      <c r="G24" s="116"/>
      <c r="H24" s="82"/>
      <c r="I24" s="116"/>
      <c r="J24" s="82"/>
      <c r="K24" s="116"/>
      <c r="L24" s="82"/>
      <c r="M24" s="116"/>
      <c r="N24" s="82"/>
      <c r="O24" s="156"/>
      <c r="P24" s="157"/>
      <c r="Q24" s="82"/>
      <c r="R24" s="116"/>
      <c r="S24" s="23"/>
    </row>
    <row r="25" spans="1:19" ht="14.25" x14ac:dyDescent="0.2">
      <c r="B25" s="88" t="s">
        <v>25</v>
      </c>
      <c r="C25" s="90"/>
      <c r="D25" s="83"/>
      <c r="E25" s="91" t="s">
        <v>60</v>
      </c>
      <c r="F25" s="82"/>
      <c r="G25" s="81">
        <v>8</v>
      </c>
      <c r="H25" s="82"/>
      <c r="I25" s="81"/>
      <c r="J25" s="82"/>
      <c r="K25" s="81">
        <v>1</v>
      </c>
      <c r="L25" s="82"/>
      <c r="M25" s="81">
        <v>1200</v>
      </c>
      <c r="N25" s="82"/>
      <c r="O25" s="99">
        <f t="shared" ref="O25" si="6">K25*M25</f>
        <v>1200</v>
      </c>
      <c r="P25" s="94">
        <f t="shared" ref="P25" si="7">O25*0.0929</f>
        <v>111.47999999999999</v>
      </c>
      <c r="Q25" s="9"/>
      <c r="R25" s="40">
        <v>7</v>
      </c>
      <c r="S25" s="23"/>
    </row>
    <row r="26" spans="1:19" ht="15.75" thickBot="1" x14ac:dyDescent="0.3">
      <c r="B26" s="95"/>
      <c r="C26" s="90"/>
      <c r="D26" s="96"/>
      <c r="E26" s="97" t="s">
        <v>69</v>
      </c>
      <c r="F26" s="82"/>
      <c r="G26" s="98"/>
      <c r="H26" s="82"/>
      <c r="I26" s="98"/>
      <c r="J26" s="82"/>
      <c r="K26" s="98"/>
      <c r="L26" s="82"/>
      <c r="M26" s="98"/>
      <c r="N26" s="82"/>
      <c r="O26" s="86">
        <f>SUM(O25:O25)</f>
        <v>1200</v>
      </c>
      <c r="P26" s="87">
        <f>O26*0.0929</f>
        <v>111.47999999999999</v>
      </c>
      <c r="Q26" s="9"/>
      <c r="R26" s="38"/>
      <c r="S26" s="23"/>
    </row>
    <row r="27" spans="1:19" customFormat="1" ht="7.5" customHeight="1" thickBot="1" x14ac:dyDescent="0.3">
      <c r="A27" s="61"/>
      <c r="B27" s="49"/>
      <c r="C27" s="24"/>
      <c r="D27" s="33"/>
      <c r="E27" s="33"/>
      <c r="F27" s="33"/>
      <c r="G27" s="33"/>
      <c r="H27" s="106"/>
      <c r="I27" s="33"/>
      <c r="J27" s="33"/>
      <c r="K27" s="33"/>
      <c r="L27" s="33"/>
      <c r="M27" s="33"/>
      <c r="N27" s="33"/>
      <c r="O27" s="33"/>
      <c r="P27" s="33"/>
      <c r="Q27" s="33"/>
      <c r="R27" s="50"/>
      <c r="S27" s="24"/>
    </row>
    <row r="28" spans="1:19" ht="15" customHeight="1" thickBot="1" x14ac:dyDescent="0.25">
      <c r="B28" s="117" t="s">
        <v>26</v>
      </c>
      <c r="C28" s="90"/>
      <c r="D28" s="158" t="s">
        <v>43</v>
      </c>
      <c r="E28" s="159"/>
      <c r="F28" s="82"/>
      <c r="G28" s="118"/>
      <c r="H28" s="82"/>
      <c r="I28" s="125"/>
      <c r="J28" s="82"/>
      <c r="K28" s="118"/>
      <c r="L28" s="82"/>
      <c r="M28" s="118"/>
      <c r="N28" s="82"/>
      <c r="O28" s="139"/>
      <c r="P28" s="120"/>
      <c r="Q28" s="82"/>
      <c r="R28" s="118"/>
      <c r="S28" s="23"/>
    </row>
    <row r="29" spans="1:19" ht="14.25" x14ac:dyDescent="0.2">
      <c r="B29" s="88" t="s">
        <v>27</v>
      </c>
      <c r="C29" s="90"/>
      <c r="D29" s="83"/>
      <c r="E29" s="91" t="s">
        <v>61</v>
      </c>
      <c r="F29" s="82"/>
      <c r="G29" s="81">
        <v>63</v>
      </c>
      <c r="H29" s="82"/>
      <c r="I29" s="81"/>
      <c r="J29" s="82"/>
      <c r="K29" s="81">
        <v>1</v>
      </c>
      <c r="L29" s="82"/>
      <c r="M29" s="81">
        <v>2500</v>
      </c>
      <c r="N29" s="82"/>
      <c r="O29" s="100">
        <f t="shared" ref="O29" si="8">K29*M29</f>
        <v>2500</v>
      </c>
      <c r="P29" s="94">
        <f t="shared" ref="P29" si="9">O29*0.0929</f>
        <v>232.25</v>
      </c>
      <c r="Q29" s="9"/>
      <c r="R29" s="40">
        <v>8</v>
      </c>
      <c r="S29" s="23"/>
    </row>
    <row r="30" spans="1:19" ht="15" customHeight="1" thickBot="1" x14ac:dyDescent="0.3">
      <c r="B30" s="95"/>
      <c r="C30" s="90"/>
      <c r="D30" s="96"/>
      <c r="E30" s="101" t="s">
        <v>70</v>
      </c>
      <c r="F30" s="82"/>
      <c r="G30" s="98"/>
      <c r="H30" s="82"/>
      <c r="I30" s="98"/>
      <c r="J30" s="82"/>
      <c r="K30" s="98"/>
      <c r="L30" s="82"/>
      <c r="M30" s="98"/>
      <c r="N30" s="82"/>
      <c r="O30" s="86">
        <f>SUM(O29:O29)</f>
        <v>2500</v>
      </c>
      <c r="P30" s="87">
        <f>O30*0.0929</f>
        <v>232.25</v>
      </c>
      <c r="Q30" s="9"/>
      <c r="R30" s="38"/>
      <c r="S30" s="23"/>
    </row>
    <row r="31" spans="1:19" customFormat="1" ht="7.5" customHeight="1" thickBot="1" x14ac:dyDescent="0.3">
      <c r="A31" s="61"/>
      <c r="B31" s="49"/>
      <c r="C31" s="24"/>
      <c r="D31" s="33"/>
      <c r="E31" s="33"/>
      <c r="F31" s="33"/>
      <c r="G31" s="33"/>
      <c r="H31" s="106"/>
      <c r="I31" s="33"/>
      <c r="J31" s="33"/>
      <c r="K31" s="33"/>
      <c r="L31" s="33"/>
      <c r="M31" s="33"/>
      <c r="N31" s="33"/>
      <c r="O31" s="33"/>
      <c r="P31" s="33"/>
      <c r="Q31" s="33"/>
      <c r="R31" s="50"/>
      <c r="S31" s="24"/>
    </row>
    <row r="32" spans="1:19" ht="15" customHeight="1" thickBot="1" x14ac:dyDescent="0.25">
      <c r="B32" s="121" t="s">
        <v>31</v>
      </c>
      <c r="C32" s="90"/>
      <c r="D32" s="160" t="s">
        <v>44</v>
      </c>
      <c r="E32" s="161"/>
      <c r="F32" s="82"/>
      <c r="G32" s="122"/>
      <c r="H32" s="82"/>
      <c r="I32" s="126"/>
      <c r="J32" s="82"/>
      <c r="K32" s="122"/>
      <c r="L32" s="82"/>
      <c r="M32" s="122"/>
      <c r="N32" s="82"/>
      <c r="O32" s="140"/>
      <c r="P32" s="124"/>
      <c r="Q32" s="82"/>
      <c r="R32" s="122"/>
      <c r="S32" s="23"/>
    </row>
    <row r="33" spans="2:19" ht="14.25" x14ac:dyDescent="0.2">
      <c r="B33" s="88" t="s">
        <v>32</v>
      </c>
      <c r="C33" s="90"/>
      <c r="D33" s="83"/>
      <c r="E33" s="91" t="s">
        <v>62</v>
      </c>
      <c r="F33" s="82"/>
      <c r="G33" s="81">
        <v>1</v>
      </c>
      <c r="H33" s="82"/>
      <c r="I33" s="81"/>
      <c r="J33" s="82"/>
      <c r="K33" s="81">
        <v>1</v>
      </c>
      <c r="L33" s="82"/>
      <c r="M33" s="81">
        <v>900</v>
      </c>
      <c r="N33" s="82"/>
      <c r="O33" s="100">
        <f t="shared" ref="O33:O34" si="10">K33*M33</f>
        <v>900</v>
      </c>
      <c r="P33" s="94">
        <f t="shared" ref="P33:P34" si="11">O33*0.0929</f>
        <v>83.61</v>
      </c>
      <c r="Q33" s="9"/>
      <c r="R33" s="40">
        <v>9</v>
      </c>
      <c r="S33" s="23"/>
    </row>
    <row r="34" spans="2:19" ht="15.75" customHeight="1" x14ac:dyDescent="0.2">
      <c r="B34" s="88" t="s">
        <v>33</v>
      </c>
      <c r="C34" s="90"/>
      <c r="D34" s="83"/>
      <c r="E34" s="91" t="s">
        <v>63</v>
      </c>
      <c r="F34" s="82"/>
      <c r="G34" s="81">
        <v>22</v>
      </c>
      <c r="H34" s="82"/>
      <c r="I34" s="81"/>
      <c r="J34" s="82"/>
      <c r="K34" s="81">
        <v>1</v>
      </c>
      <c r="L34" s="82"/>
      <c r="M34" s="81">
        <v>700</v>
      </c>
      <c r="N34" s="82"/>
      <c r="O34" s="99">
        <f t="shared" si="10"/>
        <v>700</v>
      </c>
      <c r="P34" s="94">
        <f t="shared" si="11"/>
        <v>65.03</v>
      </c>
      <c r="Q34" s="9"/>
      <c r="R34" s="40">
        <v>10</v>
      </c>
      <c r="S34" s="23"/>
    </row>
    <row r="35" spans="2:19" ht="13.5" customHeight="1" thickBot="1" x14ac:dyDescent="0.3">
      <c r="B35" s="95"/>
      <c r="C35" s="90"/>
      <c r="D35" s="96"/>
      <c r="E35" s="101" t="s">
        <v>71</v>
      </c>
      <c r="F35" s="82"/>
      <c r="G35" s="98"/>
      <c r="H35" s="82"/>
      <c r="I35" s="98"/>
      <c r="J35" s="82"/>
      <c r="K35" s="98"/>
      <c r="L35" s="82"/>
      <c r="M35" s="98"/>
      <c r="N35" s="82"/>
      <c r="O35" s="86">
        <f>SUM(O33:O34)</f>
        <v>1600</v>
      </c>
      <c r="P35" s="87">
        <f>O35*0.0929</f>
        <v>148.63999999999999</v>
      </c>
      <c r="Q35" s="9"/>
      <c r="R35" s="38"/>
      <c r="S35" s="23"/>
    </row>
    <row r="36" spans="2:19" ht="7.5" customHeight="1" thickBot="1" x14ac:dyDescent="0.25">
      <c r="B36" s="51"/>
      <c r="C36" s="23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31"/>
      <c r="Q36" s="9"/>
      <c r="R36" s="10"/>
      <c r="S36" s="23"/>
    </row>
    <row r="37" spans="2:19" ht="14.25" customHeight="1" thickBot="1" x14ac:dyDescent="0.25">
      <c r="B37" s="127" t="s">
        <v>45</v>
      </c>
      <c r="C37" s="90"/>
      <c r="D37" s="170" t="s">
        <v>46</v>
      </c>
      <c r="E37" s="171"/>
      <c r="F37" s="82"/>
      <c r="G37" s="128"/>
      <c r="H37" s="82"/>
      <c r="I37" s="129"/>
      <c r="J37" s="82"/>
      <c r="K37" s="128"/>
      <c r="L37" s="82"/>
      <c r="M37" s="128"/>
      <c r="N37" s="82"/>
      <c r="O37" s="137"/>
      <c r="P37" s="130"/>
      <c r="Q37" s="82"/>
      <c r="R37" s="128"/>
      <c r="S37" s="23"/>
    </row>
    <row r="38" spans="2:19" ht="12" customHeight="1" x14ac:dyDescent="0.2">
      <c r="B38" s="88" t="s">
        <v>32</v>
      </c>
      <c r="C38" s="90"/>
      <c r="D38" s="83"/>
      <c r="E38" s="91" t="s">
        <v>64</v>
      </c>
      <c r="F38" s="82"/>
      <c r="G38" s="81">
        <v>0</v>
      </c>
      <c r="H38" s="82"/>
      <c r="I38" s="81"/>
      <c r="J38" s="82"/>
      <c r="K38" s="81">
        <v>1</v>
      </c>
      <c r="L38" s="82"/>
      <c r="M38" s="81">
        <v>680</v>
      </c>
      <c r="N38" s="82"/>
      <c r="O38" s="100">
        <f t="shared" ref="O38:O40" si="12">K38*M38</f>
        <v>680</v>
      </c>
      <c r="P38" s="94">
        <f t="shared" ref="P38:P40" si="13">O38*0.0929</f>
        <v>63.171999999999997</v>
      </c>
      <c r="Q38" s="9"/>
      <c r="R38" s="40"/>
      <c r="S38" s="23"/>
    </row>
    <row r="39" spans="2:19" ht="12" customHeight="1" x14ac:dyDescent="0.2">
      <c r="B39" s="88" t="s">
        <v>33</v>
      </c>
      <c r="C39" s="90"/>
      <c r="D39" s="83"/>
      <c r="E39" s="91" t="s">
        <v>65</v>
      </c>
      <c r="F39" s="82"/>
      <c r="G39" s="81">
        <v>0</v>
      </c>
      <c r="H39" s="82"/>
      <c r="I39" s="81"/>
      <c r="J39" s="82"/>
      <c r="K39" s="81">
        <v>1</v>
      </c>
      <c r="L39" s="82"/>
      <c r="M39" s="81">
        <v>45</v>
      </c>
      <c r="N39" s="82"/>
      <c r="O39" s="99">
        <f t="shared" si="12"/>
        <v>45</v>
      </c>
      <c r="P39" s="94">
        <f t="shared" si="13"/>
        <v>4.1804999999999994</v>
      </c>
      <c r="Q39" s="9"/>
      <c r="R39" s="40"/>
      <c r="S39" s="23"/>
    </row>
    <row r="40" spans="2:19" ht="12" customHeight="1" x14ac:dyDescent="0.2">
      <c r="B40" s="88" t="s">
        <v>34</v>
      </c>
      <c r="C40" s="90"/>
      <c r="D40" s="83"/>
      <c r="E40" s="91" t="s">
        <v>66</v>
      </c>
      <c r="F40" s="82"/>
      <c r="G40" s="81">
        <v>0</v>
      </c>
      <c r="H40" s="82"/>
      <c r="I40" s="81"/>
      <c r="J40" s="82"/>
      <c r="K40" s="81">
        <v>1</v>
      </c>
      <c r="L40" s="82"/>
      <c r="M40" s="81">
        <v>65</v>
      </c>
      <c r="N40" s="82"/>
      <c r="O40" s="99">
        <f t="shared" si="12"/>
        <v>65</v>
      </c>
      <c r="P40" s="94">
        <f t="shared" si="13"/>
        <v>6.0385</v>
      </c>
      <c r="Q40" s="9"/>
      <c r="R40" s="37"/>
      <c r="S40" s="23"/>
    </row>
    <row r="41" spans="2:19" ht="17.25" customHeight="1" thickBot="1" x14ac:dyDescent="0.3">
      <c r="B41" s="95"/>
      <c r="C41" s="90"/>
      <c r="D41" s="96"/>
      <c r="E41" s="101" t="s">
        <v>72</v>
      </c>
      <c r="F41" s="82"/>
      <c r="G41" s="98"/>
      <c r="H41" s="82"/>
      <c r="I41" s="98"/>
      <c r="J41" s="82"/>
      <c r="K41" s="98"/>
      <c r="L41" s="82"/>
      <c r="M41" s="98"/>
      <c r="N41" s="82"/>
      <c r="O41" s="86">
        <f>SUM(O38:O40)</f>
        <v>790</v>
      </c>
      <c r="P41" s="87">
        <f>O41*0.0929</f>
        <v>73.390999999999991</v>
      </c>
      <c r="Q41" s="9"/>
      <c r="R41" s="38"/>
      <c r="S41" s="23"/>
    </row>
    <row r="42" spans="2:19" ht="7.5" customHeight="1" thickBot="1" x14ac:dyDescent="0.25">
      <c r="B42" s="51"/>
      <c r="C42" s="23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/>
      <c r="Q42" s="9"/>
      <c r="R42" s="10"/>
      <c r="S42" s="23"/>
    </row>
    <row r="43" spans="2:19" ht="13.5" customHeight="1" thickBot="1" x14ac:dyDescent="0.25">
      <c r="B43" s="132" t="s">
        <v>47</v>
      </c>
      <c r="C43" s="90"/>
      <c r="D43" s="172" t="s">
        <v>36</v>
      </c>
      <c r="E43" s="173"/>
      <c r="F43" s="82"/>
      <c r="G43" s="133"/>
      <c r="H43" s="82"/>
      <c r="I43" s="134"/>
      <c r="J43" s="82"/>
      <c r="K43" s="133"/>
      <c r="L43" s="82"/>
      <c r="M43" s="133"/>
      <c r="N43" s="82"/>
      <c r="O43" s="138"/>
      <c r="P43" s="136"/>
      <c r="Q43" s="82"/>
      <c r="R43" s="133"/>
      <c r="S43" s="23"/>
    </row>
    <row r="44" spans="2:19" ht="12" customHeight="1" x14ac:dyDescent="0.2">
      <c r="B44" s="88" t="s">
        <v>32</v>
      </c>
      <c r="C44" s="90"/>
      <c r="D44" s="83"/>
      <c r="E44" s="91" t="s">
        <v>5</v>
      </c>
      <c r="F44" s="82"/>
      <c r="G44" s="81">
        <v>0</v>
      </c>
      <c r="H44" s="82"/>
      <c r="I44" s="81"/>
      <c r="J44" s="82"/>
      <c r="K44" s="81">
        <v>1</v>
      </c>
      <c r="L44" s="82"/>
      <c r="M44" s="81">
        <v>4600</v>
      </c>
      <c r="N44" s="82"/>
      <c r="O44" s="100">
        <f t="shared" ref="O44:O46" si="14">K44*M44</f>
        <v>4600</v>
      </c>
      <c r="P44" s="94">
        <f t="shared" ref="P44:P46" si="15">O44*0.0929</f>
        <v>427.34</v>
      </c>
      <c r="Q44" s="9"/>
      <c r="R44" s="40">
        <v>11</v>
      </c>
      <c r="S44" s="23"/>
    </row>
    <row r="45" spans="2:19" ht="12" customHeight="1" x14ac:dyDescent="0.2">
      <c r="B45" s="88" t="s">
        <v>33</v>
      </c>
      <c r="C45" s="90"/>
      <c r="D45" s="83"/>
      <c r="E45" s="91" t="s">
        <v>6</v>
      </c>
      <c r="F45" s="82"/>
      <c r="G45" s="81">
        <v>0</v>
      </c>
      <c r="H45" s="82"/>
      <c r="I45" s="81"/>
      <c r="J45" s="82"/>
      <c r="K45" s="81">
        <v>1</v>
      </c>
      <c r="L45" s="82"/>
      <c r="M45" s="81">
        <v>300</v>
      </c>
      <c r="N45" s="82"/>
      <c r="O45" s="99">
        <f t="shared" si="14"/>
        <v>300</v>
      </c>
      <c r="P45" s="94">
        <f t="shared" si="15"/>
        <v>27.869999999999997</v>
      </c>
      <c r="Q45" s="9"/>
      <c r="R45" s="40">
        <v>11</v>
      </c>
      <c r="S45" s="23"/>
    </row>
    <row r="46" spans="2:19" ht="12" customHeight="1" x14ac:dyDescent="0.2">
      <c r="B46" s="88" t="s">
        <v>34</v>
      </c>
      <c r="C46" s="90"/>
      <c r="D46" s="83"/>
      <c r="E46" s="91" t="s">
        <v>7</v>
      </c>
      <c r="F46" s="82"/>
      <c r="G46" s="81">
        <v>0</v>
      </c>
      <c r="H46" s="82"/>
      <c r="I46" s="81"/>
      <c r="J46" s="82"/>
      <c r="K46" s="81">
        <v>1</v>
      </c>
      <c r="L46" s="82"/>
      <c r="M46" s="81">
        <v>300</v>
      </c>
      <c r="N46" s="82"/>
      <c r="O46" s="99">
        <f t="shared" si="14"/>
        <v>300</v>
      </c>
      <c r="P46" s="94">
        <f t="shared" si="15"/>
        <v>27.869999999999997</v>
      </c>
      <c r="Q46" s="9"/>
      <c r="R46" s="37"/>
      <c r="S46" s="23"/>
    </row>
    <row r="47" spans="2:19" ht="15.75" customHeight="1" thickBot="1" x14ac:dyDescent="0.3">
      <c r="B47" s="95"/>
      <c r="C47" s="90"/>
      <c r="D47" s="96"/>
      <c r="E47" s="101" t="s">
        <v>8</v>
      </c>
      <c r="F47" s="82"/>
      <c r="G47" s="98"/>
      <c r="H47" s="82"/>
      <c r="I47" s="98"/>
      <c r="J47" s="82"/>
      <c r="K47" s="98"/>
      <c r="L47" s="82"/>
      <c r="M47" s="98"/>
      <c r="N47" s="82"/>
      <c r="O47" s="86">
        <f>SUM(O44:O46)</f>
        <v>5200</v>
      </c>
      <c r="P47" s="87">
        <f>O47*0.0929</f>
        <v>483.08</v>
      </c>
      <c r="Q47" s="9"/>
      <c r="R47" s="38"/>
      <c r="S47" s="23"/>
    </row>
    <row r="48" spans="2:19" ht="7.5" customHeight="1" thickBot="1" x14ac:dyDescent="0.25">
      <c r="B48" s="51"/>
      <c r="C48" s="23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31"/>
      <c r="Q48" s="9"/>
      <c r="R48" s="10"/>
      <c r="S48" s="23"/>
    </row>
    <row r="49" spans="1:19" ht="15" thickBot="1" x14ac:dyDescent="0.25">
      <c r="B49" s="141"/>
      <c r="C49" s="90"/>
      <c r="D49" s="174" t="s">
        <v>88</v>
      </c>
      <c r="E49" s="175"/>
      <c r="F49" s="72"/>
      <c r="G49" s="142"/>
      <c r="H49" s="72"/>
      <c r="I49" s="143"/>
      <c r="J49" s="72"/>
      <c r="K49" s="142"/>
      <c r="L49" s="72"/>
      <c r="M49" s="142"/>
      <c r="N49" s="72"/>
      <c r="O49" s="144"/>
      <c r="P49" s="145"/>
      <c r="Q49" s="72"/>
      <c r="R49" s="142"/>
      <c r="S49" s="23"/>
    </row>
    <row r="50" spans="1:19" ht="14.25" x14ac:dyDescent="0.2">
      <c r="B50" s="88"/>
      <c r="C50" s="90"/>
      <c r="D50" s="83"/>
      <c r="E50" s="91" t="s">
        <v>89</v>
      </c>
      <c r="F50" s="82"/>
      <c r="G50" s="81">
        <v>0</v>
      </c>
      <c r="H50" s="82"/>
      <c r="I50" s="81"/>
      <c r="J50" s="82"/>
      <c r="K50" s="81">
        <v>0.5</v>
      </c>
      <c r="L50" s="82"/>
      <c r="M50" s="81">
        <v>4705</v>
      </c>
      <c r="N50" s="82"/>
      <c r="O50" s="100">
        <f t="shared" ref="O50:O51" si="16">K50*M50</f>
        <v>2352.5</v>
      </c>
      <c r="P50" s="94">
        <f t="shared" ref="P50:P51" si="17">O50*0.0929</f>
        <v>218.54724999999999</v>
      </c>
      <c r="Q50" s="9"/>
      <c r="R50" s="40">
        <v>14</v>
      </c>
      <c r="S50" s="23"/>
    </row>
    <row r="51" spans="1:19" ht="14.25" x14ac:dyDescent="0.2">
      <c r="B51" s="88"/>
      <c r="C51" s="90"/>
      <c r="D51" s="83"/>
      <c r="E51" s="91" t="s">
        <v>91</v>
      </c>
      <c r="F51" s="82"/>
      <c r="G51" s="81">
        <v>0</v>
      </c>
      <c r="H51" s="82"/>
      <c r="I51" s="81"/>
      <c r="J51" s="82"/>
      <c r="K51" s="81">
        <v>0.5</v>
      </c>
      <c r="L51" s="82"/>
      <c r="M51" s="81">
        <v>210</v>
      </c>
      <c r="N51" s="82"/>
      <c r="O51" s="146">
        <f t="shared" si="16"/>
        <v>105</v>
      </c>
      <c r="P51" s="94">
        <f t="shared" si="17"/>
        <v>9.7545000000000002</v>
      </c>
      <c r="Q51" s="9"/>
      <c r="R51" s="40">
        <v>14</v>
      </c>
      <c r="S51" s="23"/>
    </row>
    <row r="52" spans="1:19" ht="15.75" thickBot="1" x14ac:dyDescent="0.3">
      <c r="B52" s="95"/>
      <c r="C52" s="90"/>
      <c r="D52" s="96"/>
      <c r="E52" s="101" t="s">
        <v>71</v>
      </c>
      <c r="F52" s="82"/>
      <c r="G52" s="98"/>
      <c r="H52" s="82"/>
      <c r="I52" s="98"/>
      <c r="J52" s="82"/>
      <c r="K52" s="98"/>
      <c r="L52" s="82"/>
      <c r="M52" s="98"/>
      <c r="N52" s="82"/>
      <c r="O52" s="86">
        <f>SUM(O50:O51)</f>
        <v>2457.5</v>
      </c>
      <c r="P52" s="87">
        <f>O52*0.0929</f>
        <v>228.30175</v>
      </c>
      <c r="Q52" s="9"/>
      <c r="R52" s="38"/>
      <c r="S52" s="23"/>
    </row>
    <row r="53" spans="1:19" ht="14.25" x14ac:dyDescent="0.2">
      <c r="B53" s="51"/>
      <c r="C53" s="23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31"/>
      <c r="Q53" s="9"/>
      <c r="R53" s="10"/>
      <c r="S53" s="23"/>
    </row>
    <row r="54" spans="1:19" ht="15" thickBot="1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</row>
    <row r="55" spans="1:19" ht="15.75" thickBot="1" x14ac:dyDescent="0.3">
      <c r="B55" s="51"/>
      <c r="C55" s="23"/>
      <c r="D55" s="13"/>
      <c r="E55" s="14" t="s">
        <v>11</v>
      </c>
      <c r="F55" s="9"/>
      <c r="G55" s="9"/>
      <c r="H55" s="9"/>
      <c r="I55" s="9"/>
      <c r="J55" s="9"/>
      <c r="K55" s="9"/>
      <c r="L55" s="9"/>
      <c r="M55" s="9"/>
      <c r="N55" s="9"/>
      <c r="O55" s="15">
        <f>SUM(O10,O15,O22,O26,O30,O35,O41,O47,O52)</f>
        <v>66737.5</v>
      </c>
      <c r="P55" s="75">
        <f>O55*0.0929</f>
        <v>6199.9137499999997</v>
      </c>
      <c r="Q55" s="9"/>
      <c r="R55" s="69"/>
      <c r="S55" s="23"/>
    </row>
    <row r="56" spans="1:19" ht="15.75" thickBot="1" x14ac:dyDescent="0.3">
      <c r="B56" s="52"/>
      <c r="C56" s="23"/>
      <c r="D56" s="8"/>
      <c r="E56" s="16" t="s">
        <v>4</v>
      </c>
      <c r="F56" s="9"/>
      <c r="G56" s="17">
        <v>0.13</v>
      </c>
      <c r="H56" s="105"/>
      <c r="I56" s="105"/>
      <c r="J56" s="9"/>
      <c r="K56" s="9"/>
      <c r="L56" s="9"/>
      <c r="M56" s="9"/>
      <c r="N56" s="9"/>
      <c r="O56" s="18"/>
      <c r="P56" s="76"/>
      <c r="Q56" s="9"/>
      <c r="R56" s="40" t="s">
        <v>83</v>
      </c>
      <c r="S56" s="23"/>
    </row>
    <row r="57" spans="1:19" ht="15.75" thickBot="1" x14ac:dyDescent="0.3">
      <c r="B57" s="51"/>
      <c r="C57" s="23"/>
      <c r="D57" s="62"/>
      <c r="E57" s="67" t="s">
        <v>10</v>
      </c>
      <c r="F57" s="9"/>
      <c r="G57" s="9"/>
      <c r="H57" s="9"/>
      <c r="I57" s="9"/>
      <c r="J57" s="9"/>
      <c r="K57" s="9"/>
      <c r="L57" s="9"/>
      <c r="M57" s="9"/>
      <c r="N57" s="9"/>
      <c r="O57" s="77">
        <f>O55*G56+O55</f>
        <v>75413.375</v>
      </c>
      <c r="P57" s="78">
        <f>O57*0.0929</f>
        <v>7005.9025375000001</v>
      </c>
      <c r="Q57" s="9"/>
      <c r="R57" s="70"/>
      <c r="S57" s="23"/>
    </row>
    <row r="58" spans="1:19" ht="7.5" customHeigh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</row>
    <row r="59" spans="1:19" ht="12.75" customHeight="1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</row>
    <row r="60" spans="1:19" ht="13.5" customHeight="1" x14ac:dyDescent="0.2">
      <c r="B60" s="51"/>
      <c r="C60" s="23"/>
      <c r="D60" s="71"/>
      <c r="E60" s="71"/>
      <c r="F60" s="72"/>
      <c r="G60" s="72"/>
      <c r="H60" s="72"/>
      <c r="I60" s="72"/>
      <c r="J60" s="9"/>
      <c r="K60" s="9"/>
      <c r="L60" s="9"/>
      <c r="M60" s="9"/>
      <c r="N60" s="9"/>
      <c r="O60" s="73"/>
      <c r="P60" s="73"/>
      <c r="Q60" s="9"/>
      <c r="R60" s="10"/>
      <c r="S60" s="23"/>
    </row>
    <row r="61" spans="1:19" s="36" customFormat="1" ht="12.75" customHeight="1" thickBot="1" x14ac:dyDescent="0.3">
      <c r="A61" s="54"/>
      <c r="B61" s="53"/>
      <c r="D61" s="39"/>
      <c r="E61" s="39"/>
      <c r="F61" s="39"/>
      <c r="G61" s="39"/>
      <c r="H61" s="39"/>
      <c r="I61" s="39"/>
      <c r="J61" s="39"/>
      <c r="K61" s="39"/>
      <c r="L61" s="39"/>
      <c r="M61" s="39"/>
      <c r="R61" s="54"/>
    </row>
    <row r="62" spans="1:19" s="36" customFormat="1" ht="12.75" customHeight="1" x14ac:dyDescent="0.25">
      <c r="A62" s="54"/>
      <c r="B62" s="150" t="s">
        <v>12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2"/>
    </row>
    <row r="63" spans="1:19" s="36" customFormat="1" ht="12.75" customHeight="1" thickBot="1" x14ac:dyDescent="0.3">
      <c r="A63" s="54"/>
      <c r="B63" s="153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5"/>
    </row>
    <row r="64" spans="1:19" s="36" customFormat="1" ht="12" customHeight="1" x14ac:dyDescent="0.25">
      <c r="A64" s="54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3"/>
    </row>
    <row r="65" spans="1:19" s="36" customFormat="1" ht="12.75" hidden="1" customHeight="1" x14ac:dyDescent="0.25">
      <c r="A65" s="54"/>
      <c r="B65" s="53"/>
      <c r="R65" s="54"/>
    </row>
    <row r="66" spans="1:19" s="36" customFormat="1" ht="12.75" hidden="1" customHeight="1" x14ac:dyDescent="0.25">
      <c r="A66" s="54"/>
      <c r="B66" s="53"/>
      <c r="R66" s="54"/>
    </row>
    <row r="67" spans="1:19" s="36" customFormat="1" ht="20.25" customHeight="1" x14ac:dyDescent="0.25">
      <c r="A67" s="54"/>
      <c r="B67" s="74">
        <v>1</v>
      </c>
      <c r="C67" s="147" t="s">
        <v>80</v>
      </c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55"/>
    </row>
    <row r="68" spans="1:19" s="36" customFormat="1" ht="20.25" customHeight="1" x14ac:dyDescent="0.25">
      <c r="A68" s="54"/>
      <c r="B68" s="74">
        <v>2</v>
      </c>
      <c r="C68" s="147" t="s">
        <v>85</v>
      </c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55"/>
    </row>
    <row r="69" spans="1:19" s="36" customFormat="1" ht="20.25" customHeight="1" x14ac:dyDescent="0.25">
      <c r="A69" s="54"/>
      <c r="B69" s="74">
        <v>3</v>
      </c>
      <c r="C69" s="147" t="s">
        <v>84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55"/>
    </row>
    <row r="70" spans="1:19" ht="19.5" customHeight="1" x14ac:dyDescent="0.2">
      <c r="B70" s="74">
        <v>4</v>
      </c>
      <c r="C70" s="147" t="s">
        <v>81</v>
      </c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55"/>
      <c r="S70" s="23"/>
    </row>
    <row r="71" spans="1:19" s="36" customFormat="1" ht="16.5" customHeight="1" x14ac:dyDescent="0.25">
      <c r="A71" s="54"/>
      <c r="B71" s="74">
        <v>5</v>
      </c>
      <c r="C71" s="147" t="s">
        <v>98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55"/>
    </row>
    <row r="72" spans="1:19" s="44" customFormat="1" ht="18" customHeight="1" x14ac:dyDescent="0.25">
      <c r="A72" s="56"/>
      <c r="B72" s="74">
        <v>6</v>
      </c>
      <c r="C72" s="147" t="s">
        <v>82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55"/>
    </row>
    <row r="73" spans="1:19" ht="16.5" customHeight="1" x14ac:dyDescent="0.2">
      <c r="B73" s="74">
        <v>7</v>
      </c>
      <c r="C73" s="147" t="s">
        <v>73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55"/>
      <c r="S73" s="23"/>
    </row>
    <row r="74" spans="1:19" ht="17.25" customHeight="1" x14ac:dyDescent="0.2">
      <c r="B74" s="74">
        <v>8</v>
      </c>
      <c r="C74" s="147" t="s">
        <v>74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55"/>
      <c r="S74" s="23"/>
    </row>
    <row r="75" spans="1:19" ht="20.25" customHeight="1" x14ac:dyDescent="0.2">
      <c r="B75" s="74">
        <v>9</v>
      </c>
      <c r="C75" s="147" t="s">
        <v>75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55"/>
      <c r="S75" s="23"/>
    </row>
    <row r="76" spans="1:19" ht="17.25" customHeight="1" x14ac:dyDescent="0.2">
      <c r="B76" s="74">
        <v>10</v>
      </c>
      <c r="C76" s="147" t="s">
        <v>76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55"/>
      <c r="S76" s="23"/>
    </row>
    <row r="77" spans="1:19" ht="17.25" customHeight="1" x14ac:dyDescent="0.2">
      <c r="B77" s="74">
        <v>11</v>
      </c>
      <c r="C77" s="147" t="s">
        <v>79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55"/>
      <c r="S77" s="23"/>
    </row>
    <row r="78" spans="1:19" ht="16.5" customHeight="1" x14ac:dyDescent="0.2">
      <c r="B78" s="74">
        <v>12</v>
      </c>
      <c r="C78" s="147" t="s">
        <v>78</v>
      </c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55"/>
      <c r="S78" s="23"/>
    </row>
    <row r="79" spans="1:19" ht="17.25" customHeight="1" x14ac:dyDescent="0.2">
      <c r="B79" s="74">
        <v>13</v>
      </c>
      <c r="C79" s="147" t="s">
        <v>77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55"/>
      <c r="S79" s="23"/>
    </row>
    <row r="80" spans="1:19" ht="17.25" customHeight="1" x14ac:dyDescent="0.2">
      <c r="B80" s="74">
        <v>14</v>
      </c>
      <c r="C80" s="147" t="s">
        <v>92</v>
      </c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55"/>
      <c r="S80" s="23"/>
    </row>
    <row r="81" spans="1:20" ht="12.75" customHeight="1" thickBot="1" x14ac:dyDescent="0.25">
      <c r="B81" s="57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58"/>
      <c r="S81" s="23"/>
    </row>
    <row r="82" spans="1:20" ht="15" x14ac:dyDescent="0.2">
      <c r="A82" s="23"/>
      <c r="B82" s="44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44"/>
      <c r="S82" s="23"/>
      <c r="T82" s="23"/>
    </row>
    <row r="83" spans="1:20" ht="15" x14ac:dyDescent="0.2">
      <c r="A83" s="23"/>
      <c r="B83" s="44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23"/>
      <c r="S83" s="23"/>
      <c r="T83" s="23"/>
    </row>
    <row r="84" spans="1:20" x14ac:dyDescent="0.2">
      <c r="A84" s="2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5"/>
      <c r="R84" s="23"/>
      <c r="S84" s="23"/>
      <c r="T84" s="23"/>
    </row>
    <row r="85" spans="1:20" x14ac:dyDescent="0.2">
      <c r="A85" s="23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5"/>
      <c r="R85" s="23"/>
      <c r="S85" s="23"/>
      <c r="T85" s="23"/>
    </row>
    <row r="86" spans="1:20" x14ac:dyDescent="0.2">
      <c r="A86" s="23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5"/>
      <c r="R86" s="23"/>
      <c r="S86" s="23"/>
    </row>
    <row r="87" spans="1:20" x14ac:dyDescent="0.2">
      <c r="A87" s="23"/>
      <c r="B87" s="3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23"/>
      <c r="S87" s="23"/>
    </row>
    <row r="88" spans="1:20" x14ac:dyDescent="0.2">
      <c r="A88" s="23"/>
      <c r="B88" s="3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23"/>
      <c r="S88" s="23"/>
    </row>
    <row r="89" spans="1:20" x14ac:dyDescent="0.2">
      <c r="A89" s="23"/>
      <c r="B89" s="3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23"/>
      <c r="S89" s="23"/>
    </row>
    <row r="90" spans="1:20" x14ac:dyDescent="0.2">
      <c r="A90" s="23"/>
      <c r="B90" s="34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35"/>
      <c r="Q90" s="23"/>
      <c r="R90" s="23"/>
      <c r="S90" s="23"/>
    </row>
    <row r="91" spans="1:20" x14ac:dyDescent="0.2">
      <c r="A91" s="23"/>
      <c r="B91" s="34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35"/>
      <c r="Q91" s="23"/>
      <c r="R91" s="23"/>
      <c r="S91" s="23"/>
    </row>
    <row r="92" spans="1:20" x14ac:dyDescent="0.2">
      <c r="A92" s="23"/>
      <c r="B92" s="3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35"/>
      <c r="Q92" s="23"/>
      <c r="R92" s="23"/>
      <c r="S92" s="23"/>
    </row>
    <row r="93" spans="1:20" x14ac:dyDescent="0.2">
      <c r="A93" s="23"/>
      <c r="B93" s="34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35"/>
      <c r="Q93" s="23"/>
      <c r="R93" s="23"/>
      <c r="S93" s="23"/>
    </row>
    <row r="94" spans="1:20" x14ac:dyDescent="0.2">
      <c r="A94" s="23"/>
      <c r="B94" s="34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35"/>
      <c r="Q94" s="23"/>
      <c r="R94" s="23"/>
      <c r="S94" s="23"/>
    </row>
    <row r="95" spans="1:20" x14ac:dyDescent="0.2">
      <c r="A95" s="23"/>
      <c r="B95" s="34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35"/>
      <c r="Q95" s="23"/>
      <c r="R95" s="23"/>
      <c r="S95" s="23"/>
    </row>
    <row r="96" spans="1:20" x14ac:dyDescent="0.2">
      <c r="A96" s="23"/>
      <c r="B96" s="34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35"/>
      <c r="Q96" s="23"/>
      <c r="R96" s="23"/>
      <c r="S96" s="23"/>
    </row>
    <row r="97" spans="1:19" x14ac:dyDescent="0.2">
      <c r="A97" s="23"/>
      <c r="B97" s="34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35"/>
      <c r="Q97" s="23"/>
      <c r="R97" s="23"/>
      <c r="S97" s="23"/>
    </row>
    <row r="98" spans="1:19" x14ac:dyDescent="0.2">
      <c r="A98" s="23"/>
      <c r="B98" s="34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35"/>
      <c r="Q98" s="23"/>
      <c r="R98" s="23"/>
      <c r="S98" s="23"/>
    </row>
    <row r="99" spans="1:19" x14ac:dyDescent="0.2">
      <c r="A99" s="23"/>
      <c r="B99" s="34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35"/>
      <c r="Q99" s="23"/>
      <c r="R99" s="23"/>
      <c r="S99" s="23"/>
    </row>
    <row r="100" spans="1:19" x14ac:dyDescent="0.2">
      <c r="A100" s="23"/>
      <c r="B100" s="34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35"/>
      <c r="Q100" s="23"/>
      <c r="R100" s="23"/>
      <c r="S100" s="23"/>
    </row>
    <row r="101" spans="1:19" x14ac:dyDescent="0.2">
      <c r="A101" s="23"/>
      <c r="B101" s="34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35"/>
      <c r="Q101" s="23"/>
      <c r="R101" s="23"/>
      <c r="S101" s="23"/>
    </row>
    <row r="102" spans="1:19" x14ac:dyDescent="0.2">
      <c r="A102" s="23"/>
      <c r="B102" s="34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35"/>
      <c r="Q102" s="23"/>
      <c r="R102" s="23"/>
      <c r="S102" s="23"/>
    </row>
    <row r="103" spans="1:19" x14ac:dyDescent="0.2">
      <c r="A103" s="23"/>
      <c r="B103" s="34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35"/>
      <c r="Q103" s="23"/>
      <c r="R103" s="23"/>
      <c r="S103" s="23"/>
    </row>
    <row r="104" spans="1:19" x14ac:dyDescent="0.2">
      <c r="A104" s="23"/>
      <c r="B104" s="34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35"/>
      <c r="Q104" s="23"/>
      <c r="R104" s="23"/>
      <c r="S104" s="23"/>
    </row>
    <row r="105" spans="1:19" x14ac:dyDescent="0.2">
      <c r="A105" s="23"/>
      <c r="B105" s="34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35"/>
      <c r="Q105" s="23"/>
      <c r="R105" s="23"/>
      <c r="S105" s="23"/>
    </row>
    <row r="106" spans="1:19" x14ac:dyDescent="0.2">
      <c r="A106" s="23"/>
      <c r="B106" s="34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35"/>
      <c r="Q106" s="23"/>
      <c r="R106" s="23"/>
      <c r="S106" s="23"/>
    </row>
    <row r="107" spans="1:19" x14ac:dyDescent="0.2">
      <c r="A107" s="23"/>
      <c r="B107" s="34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35"/>
      <c r="Q107" s="23"/>
      <c r="R107" s="23"/>
      <c r="S107" s="23"/>
    </row>
    <row r="108" spans="1:19" x14ac:dyDescent="0.2">
      <c r="A108" s="23"/>
      <c r="B108" s="34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35"/>
      <c r="Q108" s="23"/>
      <c r="R108" s="23"/>
      <c r="S108" s="23"/>
    </row>
    <row r="109" spans="1:19" x14ac:dyDescent="0.2">
      <c r="A109" s="23"/>
      <c r="B109" s="34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35"/>
      <c r="Q109" s="23"/>
      <c r="R109" s="23"/>
      <c r="S109" s="23"/>
    </row>
    <row r="110" spans="1:19" x14ac:dyDescent="0.2">
      <c r="A110" s="23"/>
      <c r="B110" s="34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35"/>
      <c r="Q110" s="23"/>
      <c r="R110" s="23"/>
      <c r="S110" s="23"/>
    </row>
    <row r="111" spans="1:19" x14ac:dyDescent="0.2">
      <c r="A111" s="23"/>
      <c r="B111" s="34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35"/>
      <c r="Q111" s="23"/>
      <c r="R111" s="23"/>
      <c r="S111" s="23"/>
    </row>
    <row r="112" spans="1:19" x14ac:dyDescent="0.2">
      <c r="A112" s="23"/>
      <c r="B112" s="34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35"/>
      <c r="Q112" s="23"/>
      <c r="R112" s="23"/>
      <c r="S112" s="23"/>
    </row>
    <row r="113" spans="1:19" x14ac:dyDescent="0.2">
      <c r="A113" s="23"/>
      <c r="B113" s="34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35"/>
      <c r="Q113" s="23"/>
      <c r="R113" s="23"/>
      <c r="S113" s="23"/>
    </row>
    <row r="114" spans="1:19" x14ac:dyDescent="0.2">
      <c r="A114" s="23"/>
      <c r="B114" s="34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35"/>
      <c r="Q114" s="23"/>
      <c r="R114" s="23"/>
      <c r="S114" s="23"/>
    </row>
    <row r="115" spans="1:19" x14ac:dyDescent="0.2">
      <c r="A115" s="23"/>
      <c r="B115" s="34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35"/>
      <c r="Q115" s="23"/>
      <c r="R115" s="23"/>
      <c r="S115" s="23"/>
    </row>
    <row r="116" spans="1:19" x14ac:dyDescent="0.2">
      <c r="A116" s="23"/>
      <c r="B116" s="34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35"/>
      <c r="Q116" s="23"/>
      <c r="R116" s="23"/>
      <c r="S116" s="23"/>
    </row>
    <row r="117" spans="1:19" x14ac:dyDescent="0.2">
      <c r="A117" s="23"/>
      <c r="B117" s="34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35"/>
      <c r="Q117" s="23"/>
      <c r="R117" s="23"/>
      <c r="S117" s="23"/>
    </row>
    <row r="118" spans="1:19" x14ac:dyDescent="0.2">
      <c r="A118" s="23"/>
      <c r="B118" s="34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35"/>
      <c r="Q118" s="23"/>
      <c r="R118" s="23"/>
      <c r="S118" s="23"/>
    </row>
    <row r="119" spans="1:19" x14ac:dyDescent="0.2">
      <c r="A119" s="23"/>
      <c r="B119" s="34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35"/>
      <c r="Q119" s="23"/>
      <c r="R119" s="23"/>
      <c r="S119" s="23"/>
    </row>
    <row r="120" spans="1:19" x14ac:dyDescent="0.2">
      <c r="A120" s="23"/>
      <c r="B120" s="34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35"/>
      <c r="Q120" s="23"/>
      <c r="R120" s="23"/>
      <c r="S120" s="23"/>
    </row>
    <row r="121" spans="1:19" x14ac:dyDescent="0.2">
      <c r="A121" s="23"/>
      <c r="B121" s="34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35"/>
      <c r="Q121" s="23"/>
      <c r="R121" s="23"/>
      <c r="S121" s="23"/>
    </row>
    <row r="122" spans="1:19" x14ac:dyDescent="0.2">
      <c r="A122" s="23"/>
      <c r="B122" s="34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35"/>
      <c r="Q122" s="23"/>
      <c r="R122" s="23"/>
      <c r="S122" s="23"/>
    </row>
    <row r="123" spans="1:19" x14ac:dyDescent="0.2">
      <c r="A123" s="23"/>
      <c r="B123" s="34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35"/>
      <c r="Q123" s="23"/>
      <c r="R123" s="23"/>
      <c r="S123" s="23"/>
    </row>
    <row r="124" spans="1:19" x14ac:dyDescent="0.2">
      <c r="A124" s="23"/>
      <c r="B124" s="34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35"/>
      <c r="Q124" s="23"/>
      <c r="R124" s="23"/>
      <c r="S124" s="23"/>
    </row>
    <row r="125" spans="1:19" x14ac:dyDescent="0.2">
      <c r="A125" s="23"/>
      <c r="B125" s="34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35"/>
      <c r="Q125" s="23"/>
      <c r="R125" s="23"/>
      <c r="S125" s="23"/>
    </row>
    <row r="126" spans="1:19" x14ac:dyDescent="0.2">
      <c r="A126" s="23"/>
      <c r="B126" s="34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35"/>
      <c r="Q126" s="23"/>
      <c r="R126" s="23"/>
      <c r="S126" s="23"/>
    </row>
    <row r="127" spans="1:19" x14ac:dyDescent="0.2">
      <c r="A127" s="23"/>
      <c r="B127" s="34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35"/>
      <c r="Q127" s="23"/>
      <c r="R127" s="23"/>
      <c r="S127" s="23"/>
    </row>
    <row r="128" spans="1:19" x14ac:dyDescent="0.2">
      <c r="A128" s="23"/>
      <c r="B128" s="34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35"/>
      <c r="Q128" s="23"/>
      <c r="R128" s="23"/>
      <c r="S128" s="23"/>
    </row>
    <row r="129" spans="1:19" x14ac:dyDescent="0.2">
      <c r="A129" s="23"/>
      <c r="B129" s="34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35"/>
      <c r="Q129" s="23"/>
      <c r="R129" s="23"/>
      <c r="S129" s="23"/>
    </row>
    <row r="130" spans="1:19" x14ac:dyDescent="0.2">
      <c r="A130" s="23"/>
      <c r="B130" s="34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35"/>
      <c r="Q130" s="23"/>
      <c r="R130" s="23"/>
      <c r="S130" s="23"/>
    </row>
    <row r="131" spans="1:19" x14ac:dyDescent="0.2">
      <c r="A131" s="23"/>
      <c r="B131" s="34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35"/>
      <c r="Q131" s="23"/>
      <c r="R131" s="23"/>
      <c r="S131" s="23"/>
    </row>
    <row r="132" spans="1:19" x14ac:dyDescent="0.2">
      <c r="A132" s="23"/>
      <c r="B132" s="34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35"/>
      <c r="Q132" s="23"/>
      <c r="R132" s="23"/>
      <c r="S132" s="23"/>
    </row>
    <row r="133" spans="1:19" x14ac:dyDescent="0.2">
      <c r="A133" s="23"/>
      <c r="B133" s="34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35"/>
      <c r="Q133" s="23"/>
      <c r="R133" s="23"/>
      <c r="S133" s="23"/>
    </row>
    <row r="134" spans="1:19" x14ac:dyDescent="0.2">
      <c r="A134" s="23"/>
      <c r="B134" s="34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35"/>
      <c r="Q134" s="23"/>
      <c r="R134" s="23"/>
      <c r="S134" s="23"/>
    </row>
    <row r="135" spans="1:19" x14ac:dyDescent="0.2">
      <c r="A135" s="23"/>
      <c r="B135" s="34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35"/>
      <c r="Q135" s="23"/>
      <c r="R135" s="23"/>
      <c r="S135" s="23"/>
    </row>
    <row r="136" spans="1:19" x14ac:dyDescent="0.2">
      <c r="A136" s="23"/>
      <c r="B136" s="34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35"/>
      <c r="Q136" s="23"/>
      <c r="R136" s="23"/>
      <c r="S136" s="23"/>
    </row>
    <row r="137" spans="1:19" x14ac:dyDescent="0.2">
      <c r="A137" s="23"/>
      <c r="B137" s="34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35"/>
      <c r="Q137" s="23"/>
      <c r="R137" s="23"/>
      <c r="S137" s="23"/>
    </row>
    <row r="138" spans="1:19" x14ac:dyDescent="0.2">
      <c r="A138" s="23"/>
      <c r="B138" s="34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35"/>
      <c r="Q138" s="23"/>
      <c r="R138" s="23"/>
      <c r="S138" s="23"/>
    </row>
    <row r="139" spans="1:19" x14ac:dyDescent="0.2">
      <c r="A139" s="23"/>
      <c r="B139" s="34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35"/>
      <c r="Q139" s="23"/>
      <c r="R139" s="23"/>
      <c r="S139" s="23"/>
    </row>
    <row r="140" spans="1:19" x14ac:dyDescent="0.2">
      <c r="A140" s="23"/>
      <c r="B140" s="34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35"/>
      <c r="Q140" s="23"/>
      <c r="R140" s="23"/>
      <c r="S140" s="23"/>
    </row>
    <row r="141" spans="1:19" x14ac:dyDescent="0.2">
      <c r="A141" s="23"/>
      <c r="B141" s="34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35"/>
      <c r="Q141" s="23"/>
      <c r="R141" s="23"/>
      <c r="S141" s="23"/>
    </row>
    <row r="142" spans="1:19" x14ac:dyDescent="0.2">
      <c r="A142" s="23"/>
      <c r="B142" s="34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35"/>
      <c r="Q142" s="23"/>
      <c r="R142" s="23"/>
      <c r="S142" s="23"/>
    </row>
    <row r="143" spans="1:19" x14ac:dyDescent="0.2">
      <c r="A143" s="23"/>
      <c r="B143" s="34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35"/>
      <c r="Q143" s="23"/>
      <c r="R143" s="23"/>
      <c r="S143" s="23"/>
    </row>
    <row r="144" spans="1:19" x14ac:dyDescent="0.2">
      <c r="A144" s="23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35"/>
      <c r="Q144" s="23"/>
      <c r="R144" s="23"/>
      <c r="S144" s="23"/>
    </row>
    <row r="145" spans="1:19" x14ac:dyDescent="0.2">
      <c r="A145" s="23"/>
      <c r="B145" s="34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35"/>
      <c r="Q145" s="23"/>
      <c r="R145" s="23"/>
      <c r="S145" s="23"/>
    </row>
    <row r="146" spans="1:19" x14ac:dyDescent="0.2">
      <c r="A146" s="23"/>
      <c r="B146" s="34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35"/>
      <c r="Q146" s="23"/>
      <c r="R146" s="23"/>
      <c r="S146" s="23"/>
    </row>
    <row r="147" spans="1:19" x14ac:dyDescent="0.2">
      <c r="A147" s="23"/>
      <c r="B147" s="34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35"/>
      <c r="Q147" s="23"/>
      <c r="R147" s="23"/>
      <c r="S147" s="23"/>
    </row>
    <row r="148" spans="1:19" x14ac:dyDescent="0.2">
      <c r="A148" s="23"/>
      <c r="B148" s="34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35"/>
      <c r="Q148" s="23"/>
      <c r="R148" s="23"/>
      <c r="S148" s="23"/>
    </row>
    <row r="149" spans="1:19" x14ac:dyDescent="0.2">
      <c r="A149" s="23"/>
      <c r="B149" s="34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35"/>
      <c r="Q149" s="23"/>
      <c r="R149" s="23"/>
      <c r="S149" s="23"/>
    </row>
    <row r="150" spans="1:19" x14ac:dyDescent="0.2">
      <c r="A150" s="23"/>
      <c r="B150" s="34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35"/>
      <c r="Q150" s="23"/>
      <c r="R150" s="23"/>
      <c r="S150" s="23"/>
    </row>
    <row r="151" spans="1:19" x14ac:dyDescent="0.2">
      <c r="A151" s="23"/>
      <c r="B151" s="34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35"/>
      <c r="Q151" s="23"/>
      <c r="R151" s="23"/>
      <c r="S151" s="23"/>
    </row>
    <row r="152" spans="1:19" x14ac:dyDescent="0.2">
      <c r="A152" s="23"/>
      <c r="B152" s="34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35"/>
      <c r="Q152" s="23"/>
      <c r="R152" s="23"/>
      <c r="S152" s="23"/>
    </row>
    <row r="153" spans="1:19" x14ac:dyDescent="0.2">
      <c r="A153" s="23"/>
      <c r="B153" s="34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35"/>
      <c r="Q153" s="23"/>
      <c r="R153" s="23"/>
      <c r="S153" s="23"/>
    </row>
    <row r="154" spans="1:19" x14ac:dyDescent="0.2">
      <c r="A154" s="23"/>
      <c r="B154" s="34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35"/>
      <c r="Q154" s="23"/>
      <c r="R154" s="23"/>
      <c r="S154" s="23"/>
    </row>
    <row r="155" spans="1:19" x14ac:dyDescent="0.2">
      <c r="A155" s="23"/>
      <c r="B155" s="34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35"/>
      <c r="Q155" s="23"/>
      <c r="R155" s="23"/>
      <c r="S155" s="23"/>
    </row>
    <row r="156" spans="1:19" x14ac:dyDescent="0.2">
      <c r="A156" s="23"/>
      <c r="B156" s="34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35"/>
      <c r="Q156" s="23"/>
      <c r="R156" s="23"/>
      <c r="S156" s="23"/>
    </row>
    <row r="157" spans="1:19" x14ac:dyDescent="0.2">
      <c r="A157" s="23"/>
      <c r="B157" s="34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35"/>
      <c r="Q157" s="23"/>
      <c r="R157" s="23"/>
      <c r="S157" s="23"/>
    </row>
    <row r="158" spans="1:19" x14ac:dyDescent="0.2">
      <c r="A158" s="23"/>
      <c r="B158" s="34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35"/>
      <c r="Q158" s="23"/>
      <c r="R158" s="23"/>
      <c r="S158" s="23"/>
    </row>
    <row r="159" spans="1:19" x14ac:dyDescent="0.2">
      <c r="A159" s="23"/>
      <c r="B159" s="34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35"/>
      <c r="Q159" s="23"/>
      <c r="R159" s="23"/>
      <c r="S159" s="23"/>
    </row>
    <row r="160" spans="1:19" x14ac:dyDescent="0.2">
      <c r="A160" s="23"/>
      <c r="B160" s="34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35"/>
      <c r="Q160" s="23"/>
      <c r="R160" s="23"/>
      <c r="S160" s="23"/>
    </row>
    <row r="161" spans="1:19" x14ac:dyDescent="0.2">
      <c r="A161" s="23"/>
      <c r="B161" s="34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35"/>
      <c r="Q161" s="23"/>
      <c r="R161" s="23"/>
      <c r="S161" s="23"/>
    </row>
    <row r="162" spans="1:19" x14ac:dyDescent="0.2">
      <c r="A162" s="23"/>
      <c r="B162" s="34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35"/>
      <c r="Q162" s="23"/>
      <c r="R162" s="23"/>
      <c r="S162" s="23"/>
    </row>
    <row r="163" spans="1:19" x14ac:dyDescent="0.2">
      <c r="A163" s="23"/>
      <c r="B163" s="34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35"/>
      <c r="Q163" s="23"/>
      <c r="R163" s="23"/>
      <c r="S163" s="23"/>
    </row>
    <row r="164" spans="1:19" x14ac:dyDescent="0.2">
      <c r="A164" s="23"/>
      <c r="B164" s="34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35"/>
      <c r="Q164" s="23"/>
      <c r="R164" s="23"/>
      <c r="S164" s="23"/>
    </row>
    <row r="165" spans="1:19" x14ac:dyDescent="0.2">
      <c r="A165" s="23"/>
      <c r="B165" s="34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35"/>
      <c r="Q165" s="23"/>
      <c r="R165" s="23"/>
      <c r="S165" s="23"/>
    </row>
    <row r="166" spans="1:19" x14ac:dyDescent="0.2">
      <c r="A166" s="23"/>
      <c r="B166" s="34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35"/>
      <c r="Q166" s="23"/>
      <c r="R166" s="23"/>
      <c r="S166" s="23"/>
    </row>
    <row r="167" spans="1:19" x14ac:dyDescent="0.2">
      <c r="A167" s="23"/>
      <c r="B167" s="34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35"/>
      <c r="Q167" s="23"/>
      <c r="R167" s="23"/>
      <c r="S167" s="23"/>
    </row>
    <row r="168" spans="1:19" x14ac:dyDescent="0.2">
      <c r="A168" s="23"/>
      <c r="B168" s="34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35"/>
      <c r="Q168" s="23"/>
      <c r="R168" s="23"/>
      <c r="S168" s="23"/>
    </row>
    <row r="169" spans="1:19" x14ac:dyDescent="0.2">
      <c r="A169" s="23"/>
      <c r="B169" s="34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35"/>
      <c r="Q169" s="23"/>
      <c r="R169" s="23"/>
      <c r="S169" s="23"/>
    </row>
    <row r="170" spans="1:19" x14ac:dyDescent="0.2">
      <c r="A170" s="23"/>
      <c r="B170" s="34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35"/>
      <c r="Q170" s="23"/>
      <c r="R170" s="23"/>
      <c r="S170" s="23"/>
    </row>
    <row r="171" spans="1:19" x14ac:dyDescent="0.2">
      <c r="A171" s="23"/>
      <c r="B171" s="34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35"/>
      <c r="Q171" s="23"/>
      <c r="R171" s="23"/>
      <c r="S171" s="23"/>
    </row>
    <row r="172" spans="1:19" x14ac:dyDescent="0.2">
      <c r="A172" s="23"/>
      <c r="B172" s="34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35"/>
      <c r="Q172" s="23"/>
      <c r="R172" s="23"/>
      <c r="S172" s="23"/>
    </row>
    <row r="173" spans="1:19" x14ac:dyDescent="0.2">
      <c r="A173" s="23"/>
      <c r="B173" s="34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35"/>
      <c r="Q173" s="23"/>
      <c r="R173" s="23"/>
      <c r="S173" s="23"/>
    </row>
    <row r="174" spans="1:19" x14ac:dyDescent="0.2">
      <c r="A174" s="23"/>
      <c r="B174" s="34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35"/>
      <c r="Q174" s="23"/>
      <c r="R174" s="23"/>
      <c r="S174" s="23"/>
    </row>
    <row r="175" spans="1:19" x14ac:dyDescent="0.2">
      <c r="A175" s="23"/>
      <c r="B175" s="34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35"/>
      <c r="Q175" s="23"/>
      <c r="R175" s="23"/>
      <c r="S175" s="23"/>
    </row>
    <row r="176" spans="1:19" x14ac:dyDescent="0.2">
      <c r="A176" s="23"/>
      <c r="B176" s="34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35"/>
      <c r="Q176" s="23"/>
      <c r="R176" s="23"/>
      <c r="S176" s="23"/>
    </row>
    <row r="177" spans="1:19" x14ac:dyDescent="0.2">
      <c r="A177" s="23"/>
      <c r="B177" s="34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35"/>
      <c r="Q177" s="23"/>
      <c r="R177" s="23"/>
      <c r="S177" s="23"/>
    </row>
    <row r="178" spans="1:19" x14ac:dyDescent="0.2">
      <c r="A178" s="23"/>
      <c r="B178" s="34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35"/>
      <c r="Q178" s="23"/>
      <c r="R178" s="23"/>
      <c r="S178" s="23"/>
    </row>
    <row r="179" spans="1:19" x14ac:dyDescent="0.2">
      <c r="A179" s="23"/>
      <c r="B179" s="34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35"/>
      <c r="Q179" s="23"/>
      <c r="R179" s="23"/>
      <c r="S179" s="23"/>
    </row>
    <row r="180" spans="1:19" x14ac:dyDescent="0.2">
      <c r="A180" s="23"/>
      <c r="B180" s="34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35"/>
      <c r="Q180" s="23"/>
      <c r="R180" s="23"/>
      <c r="S180" s="23"/>
    </row>
    <row r="181" spans="1:19" x14ac:dyDescent="0.2">
      <c r="A181" s="23"/>
      <c r="B181" s="34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35"/>
      <c r="Q181" s="23"/>
      <c r="R181" s="23"/>
      <c r="S181" s="23"/>
    </row>
    <row r="182" spans="1:19" x14ac:dyDescent="0.2">
      <c r="A182" s="23"/>
      <c r="B182" s="34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35"/>
      <c r="Q182" s="23"/>
      <c r="R182" s="23"/>
      <c r="S182" s="23"/>
    </row>
    <row r="183" spans="1:19" x14ac:dyDescent="0.2">
      <c r="A183" s="23"/>
      <c r="B183" s="34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35"/>
      <c r="Q183" s="23"/>
      <c r="R183" s="23"/>
      <c r="S183" s="23"/>
    </row>
    <row r="184" spans="1:19" x14ac:dyDescent="0.2">
      <c r="A184" s="23"/>
      <c r="B184" s="34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35"/>
      <c r="Q184" s="23"/>
      <c r="R184" s="23"/>
      <c r="S184" s="23"/>
    </row>
    <row r="185" spans="1:19" x14ac:dyDescent="0.2">
      <c r="A185" s="23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35"/>
      <c r="Q185" s="23"/>
      <c r="R185" s="23"/>
      <c r="S185" s="23"/>
    </row>
    <row r="186" spans="1:19" x14ac:dyDescent="0.2">
      <c r="A186" s="23"/>
      <c r="B186" s="34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35"/>
      <c r="Q186" s="23"/>
      <c r="R186" s="23"/>
      <c r="S186" s="23"/>
    </row>
    <row r="187" spans="1:19" x14ac:dyDescent="0.2">
      <c r="A187" s="23"/>
      <c r="B187" s="34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35"/>
      <c r="Q187" s="23"/>
      <c r="R187" s="23"/>
      <c r="S187" s="23"/>
    </row>
    <row r="188" spans="1:19" x14ac:dyDescent="0.2">
      <c r="A188" s="23"/>
      <c r="B188" s="34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35"/>
      <c r="Q188" s="23"/>
      <c r="R188" s="23"/>
      <c r="S188" s="23"/>
    </row>
    <row r="189" spans="1:19" x14ac:dyDescent="0.2">
      <c r="A189" s="23"/>
      <c r="B189" s="34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35"/>
      <c r="Q189" s="23"/>
      <c r="R189" s="23"/>
      <c r="S189" s="23"/>
    </row>
    <row r="190" spans="1:19" x14ac:dyDescent="0.2">
      <c r="A190" s="23"/>
      <c r="B190" s="34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35"/>
      <c r="Q190" s="23"/>
      <c r="R190" s="23"/>
      <c r="S190" s="23"/>
    </row>
    <row r="191" spans="1:19" x14ac:dyDescent="0.2">
      <c r="A191" s="23"/>
      <c r="B191" s="34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35"/>
      <c r="Q191" s="23"/>
      <c r="R191" s="23"/>
      <c r="S191" s="23"/>
    </row>
    <row r="192" spans="1:19" x14ac:dyDescent="0.2">
      <c r="A192" s="23"/>
      <c r="B192" s="34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35"/>
      <c r="Q192" s="23"/>
      <c r="R192" s="23"/>
      <c r="S192" s="23"/>
    </row>
    <row r="193" spans="1:19" x14ac:dyDescent="0.2">
      <c r="A193" s="23"/>
      <c r="B193" s="34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35"/>
      <c r="Q193" s="23"/>
      <c r="R193" s="23"/>
      <c r="S193" s="23"/>
    </row>
    <row r="194" spans="1:19" x14ac:dyDescent="0.2">
      <c r="A194" s="23"/>
      <c r="B194" s="34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35"/>
      <c r="Q194" s="23"/>
      <c r="R194" s="23"/>
      <c r="S194" s="23"/>
    </row>
    <row r="195" spans="1:19" x14ac:dyDescent="0.2">
      <c r="A195" s="23"/>
      <c r="B195" s="34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35"/>
      <c r="Q195" s="23"/>
      <c r="R195" s="23"/>
      <c r="S195" s="23"/>
    </row>
    <row r="196" spans="1:19" x14ac:dyDescent="0.2">
      <c r="A196" s="23"/>
      <c r="B196" s="34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35"/>
      <c r="Q196" s="23"/>
      <c r="R196" s="23"/>
      <c r="S196" s="23"/>
    </row>
    <row r="197" spans="1:19" x14ac:dyDescent="0.2">
      <c r="A197" s="23"/>
      <c r="B197" s="34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35"/>
      <c r="Q197" s="23"/>
      <c r="R197" s="23"/>
      <c r="S197" s="23"/>
    </row>
    <row r="198" spans="1:19" x14ac:dyDescent="0.2">
      <c r="A198" s="23"/>
      <c r="B198" s="34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35"/>
      <c r="Q198" s="23"/>
      <c r="R198" s="23"/>
      <c r="S198" s="23"/>
    </row>
    <row r="199" spans="1:19" x14ac:dyDescent="0.2">
      <c r="A199" s="23"/>
      <c r="B199" s="34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35"/>
      <c r="Q199" s="23"/>
      <c r="R199" s="23"/>
      <c r="S199" s="23"/>
    </row>
    <row r="200" spans="1:19" x14ac:dyDescent="0.2">
      <c r="A200" s="23"/>
      <c r="B200" s="34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35"/>
      <c r="Q200" s="23"/>
      <c r="R200" s="23"/>
      <c r="S200" s="23"/>
    </row>
    <row r="201" spans="1:19" x14ac:dyDescent="0.2">
      <c r="A201" s="23"/>
      <c r="B201" s="34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35"/>
      <c r="Q201" s="23"/>
      <c r="R201" s="23"/>
      <c r="S201" s="23"/>
    </row>
    <row r="202" spans="1:19" x14ac:dyDescent="0.2">
      <c r="A202" s="23"/>
      <c r="B202" s="34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35"/>
      <c r="Q202" s="23"/>
      <c r="R202" s="23"/>
      <c r="S202" s="23"/>
    </row>
    <row r="203" spans="1:19" x14ac:dyDescent="0.2">
      <c r="A203" s="23"/>
      <c r="B203" s="34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35"/>
      <c r="Q203" s="23"/>
      <c r="R203" s="23"/>
      <c r="S203" s="23"/>
    </row>
    <row r="204" spans="1:19" x14ac:dyDescent="0.2">
      <c r="A204" s="23"/>
      <c r="B204" s="34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35"/>
      <c r="Q204" s="23"/>
      <c r="R204" s="23"/>
      <c r="S204" s="23"/>
    </row>
    <row r="205" spans="1:19" x14ac:dyDescent="0.2">
      <c r="A205" s="23"/>
      <c r="B205" s="34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35"/>
      <c r="Q205" s="23"/>
      <c r="R205" s="23"/>
      <c r="S205" s="23"/>
    </row>
    <row r="206" spans="1:19" x14ac:dyDescent="0.2">
      <c r="A206" s="23"/>
      <c r="B206" s="34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35"/>
      <c r="Q206" s="23"/>
      <c r="R206" s="23"/>
      <c r="S206" s="23"/>
    </row>
    <row r="207" spans="1:19" x14ac:dyDescent="0.2">
      <c r="A207" s="23"/>
      <c r="B207" s="34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35"/>
      <c r="Q207" s="23"/>
      <c r="R207" s="23"/>
      <c r="S207" s="23"/>
    </row>
    <row r="208" spans="1:19" x14ac:dyDescent="0.2">
      <c r="A208" s="23"/>
      <c r="B208" s="34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35"/>
      <c r="Q208" s="23"/>
      <c r="R208" s="23"/>
      <c r="S208" s="23"/>
    </row>
    <row r="209" spans="1:19" x14ac:dyDescent="0.2">
      <c r="A209" s="23"/>
      <c r="B209" s="34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35"/>
      <c r="Q209" s="23"/>
      <c r="R209" s="23"/>
      <c r="S209" s="23"/>
    </row>
    <row r="210" spans="1:19" x14ac:dyDescent="0.2">
      <c r="A210" s="23"/>
      <c r="B210" s="34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35"/>
      <c r="Q210" s="23"/>
      <c r="R210" s="23"/>
      <c r="S210" s="23"/>
    </row>
    <row r="211" spans="1:19" x14ac:dyDescent="0.2">
      <c r="A211" s="23"/>
      <c r="B211" s="34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35"/>
      <c r="Q211" s="23"/>
      <c r="R211" s="23"/>
      <c r="S211" s="23"/>
    </row>
    <row r="212" spans="1:19" x14ac:dyDescent="0.2">
      <c r="A212" s="23"/>
      <c r="B212" s="34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35"/>
      <c r="Q212" s="23"/>
      <c r="R212" s="23"/>
      <c r="S212" s="23"/>
    </row>
    <row r="213" spans="1:19" x14ac:dyDescent="0.2">
      <c r="A213" s="23"/>
      <c r="B213" s="34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35"/>
      <c r="Q213" s="23"/>
      <c r="R213" s="23"/>
      <c r="S213" s="23"/>
    </row>
    <row r="214" spans="1:19" x14ac:dyDescent="0.2">
      <c r="A214" s="23"/>
      <c r="B214" s="34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35"/>
      <c r="Q214" s="23"/>
      <c r="R214" s="23"/>
      <c r="S214" s="23"/>
    </row>
    <row r="215" spans="1:19" x14ac:dyDescent="0.2">
      <c r="A215" s="23"/>
      <c r="B215" s="34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35"/>
      <c r="Q215" s="23"/>
      <c r="R215" s="23"/>
      <c r="S215" s="23"/>
    </row>
    <row r="216" spans="1:19" x14ac:dyDescent="0.2">
      <c r="A216" s="23"/>
      <c r="B216" s="34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35"/>
      <c r="Q216" s="23"/>
      <c r="R216" s="23"/>
      <c r="S216" s="23"/>
    </row>
    <row r="217" spans="1:19" x14ac:dyDescent="0.2">
      <c r="A217" s="23"/>
      <c r="B217" s="34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35"/>
      <c r="Q217" s="23"/>
      <c r="R217" s="23"/>
      <c r="S217" s="23"/>
    </row>
    <row r="218" spans="1:19" x14ac:dyDescent="0.2">
      <c r="A218" s="23"/>
      <c r="B218" s="34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35"/>
      <c r="Q218" s="23"/>
      <c r="R218" s="23"/>
      <c r="S218" s="23"/>
    </row>
    <row r="219" spans="1:19" x14ac:dyDescent="0.2">
      <c r="A219" s="23"/>
      <c r="B219" s="34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35"/>
      <c r="Q219" s="23"/>
      <c r="R219" s="23"/>
      <c r="S219" s="23"/>
    </row>
    <row r="220" spans="1:19" x14ac:dyDescent="0.2">
      <c r="A220" s="23"/>
      <c r="B220" s="34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35"/>
      <c r="Q220" s="23"/>
      <c r="R220" s="23"/>
      <c r="S220" s="23"/>
    </row>
    <row r="221" spans="1:19" x14ac:dyDescent="0.2">
      <c r="A221" s="23"/>
      <c r="B221" s="34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35"/>
      <c r="Q221" s="23"/>
      <c r="R221" s="23"/>
      <c r="S221" s="23"/>
    </row>
    <row r="222" spans="1:19" x14ac:dyDescent="0.2">
      <c r="A222" s="23"/>
      <c r="B222" s="34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35"/>
      <c r="Q222" s="23"/>
      <c r="R222" s="23"/>
      <c r="S222" s="23"/>
    </row>
    <row r="223" spans="1:19" x14ac:dyDescent="0.2">
      <c r="A223" s="23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35"/>
      <c r="Q223" s="23"/>
      <c r="R223" s="23"/>
      <c r="S223" s="23"/>
    </row>
    <row r="224" spans="1:19" x14ac:dyDescent="0.2">
      <c r="A224" s="23"/>
      <c r="B224" s="34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35"/>
      <c r="Q224" s="23"/>
      <c r="R224" s="23"/>
      <c r="S224" s="23"/>
    </row>
    <row r="225" spans="1:19" x14ac:dyDescent="0.2">
      <c r="A225" s="23"/>
      <c r="B225" s="34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35"/>
      <c r="Q225" s="23"/>
      <c r="R225" s="23"/>
      <c r="S225" s="23"/>
    </row>
    <row r="226" spans="1:19" x14ac:dyDescent="0.2">
      <c r="A226" s="23"/>
      <c r="B226" s="34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35"/>
      <c r="Q226" s="23"/>
      <c r="R226" s="23"/>
      <c r="S226" s="23"/>
    </row>
    <row r="227" spans="1:19" x14ac:dyDescent="0.2">
      <c r="A227" s="23"/>
      <c r="B227" s="34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35"/>
      <c r="Q227" s="23"/>
      <c r="R227" s="23"/>
      <c r="S227" s="23"/>
    </row>
    <row r="228" spans="1:19" x14ac:dyDescent="0.2">
      <c r="A228" s="23"/>
      <c r="B228" s="34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35"/>
      <c r="Q228" s="23"/>
      <c r="R228" s="23"/>
      <c r="S228" s="23"/>
    </row>
    <row r="229" spans="1:19" x14ac:dyDescent="0.2">
      <c r="A229" s="23"/>
      <c r="B229" s="34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35"/>
      <c r="Q229" s="23"/>
      <c r="R229" s="23"/>
      <c r="S229" s="23"/>
    </row>
    <row r="230" spans="1:19" x14ac:dyDescent="0.2">
      <c r="A230" s="23"/>
      <c r="B230" s="34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35"/>
      <c r="Q230" s="23"/>
      <c r="R230" s="23"/>
      <c r="S230" s="23"/>
    </row>
    <row r="231" spans="1:19" x14ac:dyDescent="0.2">
      <c r="A231" s="23"/>
      <c r="B231" s="34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35"/>
      <c r="Q231" s="23"/>
      <c r="R231" s="23"/>
      <c r="S231" s="23"/>
    </row>
    <row r="232" spans="1:19" x14ac:dyDescent="0.2">
      <c r="A232" s="23"/>
      <c r="B232" s="34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35"/>
      <c r="Q232" s="23"/>
      <c r="R232" s="23"/>
      <c r="S232" s="23"/>
    </row>
    <row r="233" spans="1:19" x14ac:dyDescent="0.2">
      <c r="A233" s="23"/>
      <c r="B233" s="34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35"/>
      <c r="Q233" s="23"/>
      <c r="R233" s="23"/>
      <c r="S233" s="23"/>
    </row>
    <row r="234" spans="1:19" x14ac:dyDescent="0.2">
      <c r="A234" s="23"/>
      <c r="B234" s="34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35"/>
      <c r="Q234" s="23"/>
      <c r="R234" s="23"/>
      <c r="S234" s="23"/>
    </row>
    <row r="235" spans="1:19" x14ac:dyDescent="0.2">
      <c r="A235" s="23"/>
      <c r="B235" s="34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35"/>
      <c r="Q235" s="23"/>
      <c r="R235" s="23"/>
      <c r="S235" s="23"/>
    </row>
    <row r="236" spans="1:19" x14ac:dyDescent="0.2">
      <c r="A236" s="23"/>
      <c r="B236" s="34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35"/>
      <c r="Q236" s="23"/>
      <c r="R236" s="23"/>
      <c r="S236" s="23"/>
    </row>
    <row r="237" spans="1:19" x14ac:dyDescent="0.2">
      <c r="A237" s="23"/>
      <c r="B237" s="34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35"/>
      <c r="Q237" s="23"/>
      <c r="R237" s="23"/>
      <c r="S237" s="23"/>
    </row>
    <row r="238" spans="1:19" x14ac:dyDescent="0.2">
      <c r="A238" s="23"/>
      <c r="B238" s="3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35"/>
      <c r="Q238" s="23"/>
      <c r="R238" s="23"/>
      <c r="S238" s="23"/>
    </row>
    <row r="239" spans="1:19" x14ac:dyDescent="0.2">
      <c r="A239" s="23"/>
      <c r="B239" s="34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35"/>
      <c r="Q239" s="23"/>
      <c r="R239" s="23"/>
      <c r="S239" s="23"/>
    </row>
    <row r="240" spans="1:19" x14ac:dyDescent="0.2">
      <c r="A240" s="23"/>
      <c r="B240" s="34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35"/>
      <c r="Q240" s="23"/>
      <c r="R240" s="23"/>
      <c r="S240" s="23"/>
    </row>
    <row r="241" spans="1:19" x14ac:dyDescent="0.2">
      <c r="A241" s="23"/>
      <c r="B241" s="34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35"/>
      <c r="Q241" s="23"/>
      <c r="R241" s="23"/>
      <c r="S241" s="23"/>
    </row>
    <row r="242" spans="1:19" x14ac:dyDescent="0.2">
      <c r="A242" s="23"/>
      <c r="B242" s="34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35"/>
      <c r="Q242" s="23"/>
      <c r="R242" s="23"/>
      <c r="S242" s="23"/>
    </row>
    <row r="243" spans="1:19" x14ac:dyDescent="0.2">
      <c r="A243" s="23"/>
      <c r="B243" s="34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35"/>
      <c r="Q243" s="23"/>
      <c r="R243" s="23"/>
      <c r="S243" s="23"/>
    </row>
    <row r="244" spans="1:19" x14ac:dyDescent="0.2">
      <c r="A244" s="23"/>
      <c r="B244" s="34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35"/>
      <c r="Q244" s="23"/>
      <c r="R244" s="23"/>
      <c r="S244" s="23"/>
    </row>
    <row r="245" spans="1:19" x14ac:dyDescent="0.2">
      <c r="A245" s="23"/>
      <c r="B245" s="34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35"/>
      <c r="Q245" s="23"/>
      <c r="R245" s="23"/>
      <c r="S245" s="23"/>
    </row>
    <row r="246" spans="1:19" x14ac:dyDescent="0.2">
      <c r="A246" s="23"/>
      <c r="B246" s="34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35"/>
      <c r="Q246" s="23"/>
      <c r="R246" s="23"/>
      <c r="S246" s="23"/>
    </row>
    <row r="247" spans="1:19" x14ac:dyDescent="0.2">
      <c r="A247" s="23"/>
      <c r="B247" s="34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35"/>
      <c r="Q247" s="23"/>
      <c r="R247" s="23"/>
      <c r="S247" s="23"/>
    </row>
    <row r="248" spans="1:19" x14ac:dyDescent="0.2">
      <c r="A248" s="23"/>
      <c r="B248" s="3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35"/>
      <c r="Q248" s="23"/>
      <c r="R248" s="23"/>
      <c r="S248" s="23"/>
    </row>
    <row r="249" spans="1:19" x14ac:dyDescent="0.2">
      <c r="A249" s="23"/>
      <c r="B249" s="34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35"/>
      <c r="Q249" s="23"/>
      <c r="R249" s="23"/>
      <c r="S249" s="23"/>
    </row>
    <row r="250" spans="1:19" x14ac:dyDescent="0.2">
      <c r="A250" s="23"/>
      <c r="B250" s="34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35"/>
      <c r="Q250" s="23"/>
      <c r="R250" s="23"/>
      <c r="S250" s="23"/>
    </row>
    <row r="251" spans="1:19" x14ac:dyDescent="0.2">
      <c r="A251" s="23"/>
      <c r="B251" s="34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35"/>
      <c r="Q251" s="23"/>
      <c r="R251" s="23"/>
      <c r="S251" s="23"/>
    </row>
    <row r="252" spans="1:19" x14ac:dyDescent="0.2">
      <c r="A252" s="23"/>
      <c r="B252" s="34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35"/>
      <c r="Q252" s="23"/>
      <c r="R252" s="23"/>
      <c r="S252" s="23"/>
    </row>
    <row r="253" spans="1:19" x14ac:dyDescent="0.2">
      <c r="A253" s="23"/>
      <c r="B253" s="34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35"/>
      <c r="Q253" s="23"/>
      <c r="R253" s="23"/>
      <c r="S253" s="23"/>
    </row>
    <row r="254" spans="1:19" x14ac:dyDescent="0.2">
      <c r="A254" s="23"/>
      <c r="B254" s="34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35"/>
      <c r="Q254" s="23"/>
      <c r="R254" s="23"/>
      <c r="S254" s="23"/>
    </row>
    <row r="255" spans="1:19" x14ac:dyDescent="0.2">
      <c r="A255" s="23"/>
      <c r="B255" s="34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35"/>
      <c r="Q255" s="23"/>
      <c r="R255" s="23"/>
      <c r="S255" s="23"/>
    </row>
    <row r="256" spans="1:19" x14ac:dyDescent="0.2">
      <c r="A256" s="23"/>
      <c r="B256" s="3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35"/>
      <c r="Q256" s="23"/>
      <c r="R256" s="23"/>
      <c r="S256" s="23"/>
    </row>
    <row r="257" spans="1:19" x14ac:dyDescent="0.2">
      <c r="A257" s="23"/>
      <c r="B257" s="34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35"/>
      <c r="Q257" s="23"/>
      <c r="R257" s="23"/>
      <c r="S257" s="23"/>
    </row>
    <row r="258" spans="1:19" x14ac:dyDescent="0.2">
      <c r="A258" s="23"/>
      <c r="B258" s="34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35"/>
      <c r="Q258" s="23"/>
      <c r="R258" s="23"/>
      <c r="S258" s="23"/>
    </row>
    <row r="259" spans="1:19" x14ac:dyDescent="0.2">
      <c r="A259" s="23"/>
      <c r="B259" s="34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35"/>
      <c r="Q259" s="23"/>
      <c r="R259" s="23"/>
      <c r="S259" s="23"/>
    </row>
    <row r="260" spans="1:19" x14ac:dyDescent="0.2">
      <c r="A260" s="23"/>
      <c r="B260" s="34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35"/>
      <c r="Q260" s="23"/>
      <c r="R260" s="23"/>
      <c r="S260" s="23"/>
    </row>
    <row r="261" spans="1:19" x14ac:dyDescent="0.2">
      <c r="A261" s="23"/>
      <c r="B261" s="34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35"/>
      <c r="Q261" s="23"/>
      <c r="R261" s="23"/>
      <c r="S261" s="23"/>
    </row>
    <row r="262" spans="1:19" x14ac:dyDescent="0.2">
      <c r="A262" s="23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35"/>
      <c r="Q262" s="23"/>
      <c r="R262" s="23"/>
      <c r="S262" s="23"/>
    </row>
    <row r="263" spans="1:19" x14ac:dyDescent="0.2">
      <c r="A263" s="23"/>
      <c r="B263" s="34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35"/>
      <c r="Q263" s="23"/>
      <c r="R263" s="23"/>
      <c r="S263" s="23"/>
    </row>
    <row r="264" spans="1:19" x14ac:dyDescent="0.2">
      <c r="A264" s="23"/>
      <c r="B264" s="3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35"/>
      <c r="Q264" s="23"/>
      <c r="R264" s="23"/>
      <c r="S264" s="23"/>
    </row>
  </sheetData>
  <mergeCells count="33">
    <mergeCell ref="C80:Q80"/>
    <mergeCell ref="C74:Q74"/>
    <mergeCell ref="C76:Q76"/>
    <mergeCell ref="C77:Q77"/>
    <mergeCell ref="C78:Q78"/>
    <mergeCell ref="C79:Q79"/>
    <mergeCell ref="D17:E17"/>
    <mergeCell ref="O17:P17"/>
    <mergeCell ref="D24:E24"/>
    <mergeCell ref="O24:P24"/>
    <mergeCell ref="D28:E28"/>
    <mergeCell ref="D1:E1"/>
    <mergeCell ref="O1:P1"/>
    <mergeCell ref="D4:E4"/>
    <mergeCell ref="O4:P4"/>
    <mergeCell ref="D12:E12"/>
    <mergeCell ref="O12:P12"/>
    <mergeCell ref="C81:Q81"/>
    <mergeCell ref="C82:Q82"/>
    <mergeCell ref="C83:Q83"/>
    <mergeCell ref="D49:E49"/>
    <mergeCell ref="D32:E32"/>
    <mergeCell ref="C75:Q75"/>
    <mergeCell ref="D37:E37"/>
    <mergeCell ref="D43:E43"/>
    <mergeCell ref="B62:R63"/>
    <mergeCell ref="C67:Q67"/>
    <mergeCell ref="C68:Q68"/>
    <mergeCell ref="C69:Q69"/>
    <mergeCell ref="C70:Q70"/>
    <mergeCell ref="C71:Q71"/>
    <mergeCell ref="C72:Q72"/>
    <mergeCell ref="C73:Q73"/>
  </mergeCells>
  <pageMargins left="0.25" right="0.25" top="0.71906250000000005" bottom="0.75" header="0.3" footer="0.3"/>
  <pageSetup scale="60" fitToHeight="0" orientation="portrait" r:id="rId1"/>
  <headerFooter>
    <oddHeader>&amp;L&amp;"Arial,Bold"&amp;16
Indoor Small Arms Range Facility (56 Lane - Standard)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 Lane Indoor Small Arms Range</vt:lpstr>
      <vt:lpstr>14 Lane Indoor Small Arms Rang </vt:lpstr>
      <vt:lpstr>56 Lane Indoor Small Arms Range</vt:lpstr>
      <vt:lpstr>'14 Lane Indoor Small Arms Rang '!Print_Area</vt:lpstr>
      <vt:lpstr>'21 Lane Indoor Small Arms Range'!Print_Area</vt:lpstr>
      <vt:lpstr>'56 Lane Indoor Small Arms Range'!Print_Area</vt:lpstr>
    </vt:vector>
  </TitlesOfParts>
  <Company>Jacobs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Newton, Joshua</dc:creator>
  <cp:lastModifiedBy>NIELSEN, JEFFREY P GS-14 USAF AFCEC AFCEC/COSC</cp:lastModifiedBy>
  <cp:lastPrinted>2014-08-22T15:57:30Z</cp:lastPrinted>
  <dcterms:created xsi:type="dcterms:W3CDTF">2013-03-19T15:17:27Z</dcterms:created>
  <dcterms:modified xsi:type="dcterms:W3CDTF">2021-04-21T20:13:06Z</dcterms:modified>
</cp:coreProperties>
</file>