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jeffd\OneDrive\Documents\00-attachments\"/>
    </mc:Choice>
  </mc:AlternateContent>
  <xr:revisionPtr revIDLastSave="0" documentId="8_{28ED8705-125B-4318-9807-39BA02157D3E}" xr6:coauthVersionLast="47" xr6:coauthVersionMax="47" xr10:uidLastSave="{00000000-0000-0000-0000-000000000000}"/>
  <bookViews>
    <workbookView xWindow="3075" yWindow="3075" windowWidth="21600" windowHeight="11385" tabRatio="661" activeTab="6" xr2:uid="{9EB939AD-3FE0-4184-BCAD-F7330F09B45D}"/>
  </bookViews>
  <sheets>
    <sheet name="Instructions" sheetId="6" r:id="rId1"/>
    <sheet name="Cross-walk" sheetId="7" r:id="rId2"/>
    <sheet name="Sustainable Development " sheetId="4" r:id="rId3"/>
    <sheet name="Site-Element-Summary" sheetId="10" r:id="rId4"/>
    <sheet name="Building-Elements-Summary" sheetId="11" r:id="rId5"/>
    <sheet name="Indoor-Evironment-Summary" sheetId="12" r:id="rId6"/>
    <sheet name="Waste-Management-Summary" sheetId="13" r:id="rId7"/>
    <sheet name="Innovation-Design-Summary" sheetId="14" r:id="rId8"/>
    <sheet name="Improvement Project" sheetId="5" r:id="rId9"/>
    <sheet name="Criteria-Site Elements" sheetId="8" r:id="rId10"/>
  </sheets>
  <definedNames>
    <definedName name="OLE_LINK2" localSheetId="9">'Criteria-Site Elements'!$B$5</definedName>
    <definedName name="_xlnm.Print_Area" localSheetId="9">'Criteria-Site Elements'!$A$1:$B$123</definedName>
    <definedName name="_xlnm.Print_Area" localSheetId="0">Instructions!$A$1:$L$66</definedName>
    <definedName name="_xlnm.Print_Area" localSheetId="2">'Sustainable Development '!$B$1:$L$178</definedName>
    <definedName name="_xlnm.Print_Titles" localSheetId="2">'Sustainable Development '!$17:$18</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7" l="1"/>
  <c r="E7" i="7"/>
  <c r="E6" i="7"/>
  <c r="E4" i="7"/>
  <c r="E9" i="7"/>
  <c r="E13" i="7"/>
  <c r="H13" i="7"/>
  <c r="B4" i="7"/>
  <c r="B13" i="7" s="1"/>
  <c r="B5" i="7"/>
  <c r="B6" i="7"/>
  <c r="B7" i="7"/>
  <c r="B8" i="7"/>
  <c r="B9" i="7"/>
  <c r="F8" i="5"/>
  <c r="F5" i="5"/>
  <c r="C8" i="5"/>
  <c r="C5" i="5"/>
  <c r="F9" i="5"/>
  <c r="F6" i="5"/>
  <c r="C9" i="5"/>
  <c r="C6" i="5"/>
  <c r="C81" i="4"/>
  <c r="G29" i="4"/>
  <c r="G27" i="4"/>
  <c r="G34" i="4"/>
  <c r="G36" i="4"/>
  <c r="G40" i="4"/>
  <c r="G41" i="4"/>
  <c r="G50" i="4"/>
  <c r="G37" i="4"/>
  <c r="G47" i="4"/>
  <c r="G57" i="4"/>
  <c r="G59" i="4"/>
  <c r="G60" i="4"/>
  <c r="G64" i="4"/>
  <c r="G73" i="4"/>
  <c r="G76" i="4"/>
  <c r="G78" i="4"/>
  <c r="G79" i="4"/>
  <c r="G81" i="4"/>
  <c r="G84" i="4"/>
  <c r="G90" i="4"/>
  <c r="G91" i="4"/>
  <c r="G92" i="4"/>
  <c r="G93" i="4"/>
  <c r="G94" i="4"/>
  <c r="G96" i="4"/>
  <c r="G100" i="4"/>
  <c r="G101" i="4"/>
  <c r="G103" i="4"/>
  <c r="G123" i="4"/>
  <c r="G130" i="4"/>
  <c r="G132" i="4"/>
  <c r="G133" i="4"/>
  <c r="G135" i="4"/>
  <c r="G137" i="4"/>
  <c r="G147" i="4"/>
  <c r="G28" i="4"/>
  <c r="G30" i="4"/>
  <c r="G38" i="4"/>
  <c r="G45" i="4"/>
  <c r="G61" i="4"/>
  <c r="G62" i="4"/>
  <c r="G63" i="4"/>
  <c r="G68" i="4"/>
  <c r="G109" i="4"/>
  <c r="G124" i="4"/>
  <c r="G139" i="4"/>
  <c r="G141" i="4"/>
  <c r="G174" i="4"/>
  <c r="G18" i="4" s="1"/>
  <c r="E109" i="4"/>
  <c r="I109" i="4" s="1"/>
  <c r="I175" i="4" s="1"/>
  <c r="C67" i="4"/>
  <c r="E57" i="4"/>
  <c r="E59" i="4"/>
  <c r="E60" i="4"/>
  <c r="E133" i="4"/>
  <c r="E132" i="4"/>
  <c r="E147" i="4"/>
  <c r="C133" i="4"/>
  <c r="C12" i="4"/>
  <c r="G86" i="4"/>
  <c r="G75" i="4"/>
  <c r="G25" i="4"/>
  <c r="G24" i="4"/>
  <c r="G23" i="4"/>
  <c r="G22" i="4"/>
  <c r="E91" i="4"/>
  <c r="G33" i="4"/>
  <c r="G104" i="4"/>
  <c r="G98" i="4"/>
  <c r="G85" i="4"/>
  <c r="G83" i="4"/>
  <c r="E78" i="4"/>
  <c r="G74" i="4"/>
  <c r="G72" i="4"/>
  <c r="G71" i="4"/>
  <c r="E81" i="4"/>
  <c r="E27" i="4"/>
  <c r="E67" i="4"/>
  <c r="E62" i="4"/>
  <c r="G44" i="4"/>
  <c r="E44" i="4"/>
  <c r="E29" i="4"/>
  <c r="G32" i="4"/>
  <c r="E32" i="4"/>
  <c r="E76" i="4"/>
  <c r="E79" i="4"/>
  <c r="E90" i="4"/>
  <c r="E101" i="4"/>
  <c r="E100" i="4"/>
  <c r="G55" i="4"/>
  <c r="E55" i="4"/>
  <c r="G46" i="4"/>
  <c r="G177" i="4" l="1"/>
  <c r="I12" i="4" s="1"/>
  <c r="I1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CollinsCS</author>
  </authors>
  <commentList>
    <comment ref="C27" authorId="0" shapeId="0" xr:uid="{01D7E604-D47D-40A7-ABF4-8BA4C5BB1ECD}">
      <text>
        <r>
          <rPr>
            <sz val="8"/>
            <color indexed="81"/>
            <rFont val="Tahoma"/>
            <family val="2"/>
          </rPr>
          <t xml:space="preserve">Significant trees to be identified 
</t>
        </r>
      </text>
    </comment>
    <comment ref="C47" authorId="0" shapeId="0" xr:uid="{B178A58D-CFB6-4E0D-BD0E-C1542195F9E5}">
      <text>
        <r>
          <rPr>
            <sz val="8"/>
            <color indexed="81"/>
            <rFont val="Tahoma"/>
            <family val="2"/>
          </rPr>
          <t xml:space="preserve">Solar shading elements  shall be integrated into building architectural style.
</t>
        </r>
      </text>
    </comment>
    <comment ref="C94" authorId="0" shapeId="0" xr:uid="{C77BF1C7-D9C5-436F-8125-FDEBE593AC2F}">
      <text>
        <r>
          <rPr>
            <sz val="8"/>
            <color indexed="81"/>
            <rFont val="Tahoma"/>
            <family val="2"/>
          </rPr>
          <t xml:space="preserve">Roof mounted solar DHW system shall be integrated into roofing system.
</t>
        </r>
      </text>
    </comment>
    <comment ref="C96" authorId="0" shapeId="0" xr:uid="{D9E55E47-8854-4990-9E5C-8CA2DE67B5A2}">
      <text>
        <r>
          <rPr>
            <sz val="8"/>
            <color indexed="81"/>
            <rFont val="Tahoma"/>
            <family val="2"/>
          </rPr>
          <t xml:space="preserve">Roof mounted Photovoltaic (PV) system shall be integrated into roofing system.
</t>
        </r>
      </text>
    </comment>
  </commentList>
</comments>
</file>

<file path=xl/sharedStrings.xml><?xml version="1.0" encoding="utf-8"?>
<sst xmlns="http://schemas.openxmlformats.org/spreadsheetml/2006/main" count="574" uniqueCount="465">
  <si>
    <r>
      <t>8-1.1:</t>
    </r>
    <r>
      <rPr>
        <sz val="10"/>
        <rFont val="Arial"/>
        <family val="2"/>
      </rPr>
      <t xml:space="preserve"> Energy and water conservation standards and policies for new construction have been established to minimize energy and water consumption through applications of developed sustainable energy-efficient designs, construction, improvement, and appliance equipment selections and replacement. Building systems operation should not require special attention by unit occupants. Materials and equipment should be readily available and manufactured by firms of established performance in their field. </t>
    </r>
  </si>
  <si>
    <r>
      <t xml:space="preserve">8-1.2: </t>
    </r>
    <r>
      <rPr>
        <sz val="10"/>
        <rFont val="Arial"/>
        <family val="2"/>
      </rPr>
      <t xml:space="preserve">Design, construct, and improve family housing to comply with Energy Star® standards and UFC 3-400-01, Design: Energy Conservation. Uncontrolled air leakage (infiltration) should be limited to a maximum of 2.5 ACPH at 50 Pascals, in accordance with ASHRAE 119. Use of renewable forms of energy should be considered for all projects, when life cycle cost effective. </t>
    </r>
  </si>
  <si>
    <t>Element:  1.1</t>
  </si>
  <si>
    <t>Site Planning &amp; Design</t>
  </si>
  <si>
    <t>http://www.energystar.gov/index.cfm (Energy Star - Products)</t>
  </si>
  <si>
    <t>http://www.wbdg.org/design (Whole Building Design Guide; Design Guidance)</t>
  </si>
  <si>
    <r>
      <t>Criteria</t>
    </r>
    <r>
      <rPr>
        <b/>
        <sz val="10"/>
        <rFont val="Arial"/>
        <family val="2"/>
      </rPr>
      <t xml:space="preserve">  8-1.1, 8-1.4</t>
    </r>
  </si>
  <si>
    <r>
      <t>8-1.1:</t>
    </r>
    <r>
      <rPr>
        <sz val="10"/>
        <rFont val="Arial"/>
      </rPr>
      <t xml:space="preserve">  Energy and water conservation standards and policies for new construction have been established to minimize energy and water consumption through applications of developed sustainable energy-efficient designs, construction, improvement, and appliance equipment selections and replacement. Building systems operation should not require special attention by unit occupants. Materials and equipment should be readily available and manufactured by firms of established performance in their field. </t>
    </r>
  </si>
  <si>
    <r>
      <t>8-1.4:</t>
    </r>
    <r>
      <rPr>
        <sz val="10"/>
        <rFont val="Arial"/>
      </rPr>
      <t xml:space="preserve"> Executive Order 13123, Greening the Government through Energy-Efficient Management (June 1999)—which superseded E.O. 12902, Energy Efficiency and Water Conservation at Federal Facilities (March 1994)—established guidelines that apply to Military Family Housing. This Order was designed to improve energy management in the Federal Government, thereby saving taxpayer dollars. Specific requirements include a thirty percent (30%) reduction of energy use per gross square foot by 2005;and a thirty-five percent (35%) reduction by 2010, compared to 1985 levels; use of renewable energy, and support of the Million Solar Roofs Initiative. Apply all DOE Water Conservation Best Management Practices (BMPs) that are appropriate to family housing. In addition, follow FEMP Water Conservation BMPs and guidelines.</t>
    </r>
  </si>
  <si>
    <t>http://www.wbdg.org/design/index.php (Whole Building Design Guide - Design Guidance)</t>
  </si>
  <si>
    <r>
      <t>9-1.3:</t>
    </r>
    <r>
      <rPr>
        <sz val="10"/>
        <rFont val="Arial"/>
      </rPr>
      <t xml:space="preserve">  Executive Order 13101, Greening the Government Through Waste Prevention, Recycling, and Federal Acquisition (Sep. 1998), establishes affirmative procurement requirements to promote the acquisition and use of products that contain recycled or recovered materials, and environmental services which key components of sustainable development. Many products designated by EPA Comprehensive Procurement Guidelines are commonly used in family housing construction including insulation, carpet and carpet cushion, cement and concrete, latex paint, structural fiberboard and laminated paperboard, non-pressure drainage pipe, roofing materials, landscaping products, and playground equipment and surfaces. 
Executive Order 13148, Greening the Government Through Environmental Leadership (April 2000), establishes requirements to use environmentally and economically beneficial landscaping practices to promote sustainable management of Federal facility lands and reduce adverse impacts to the natural environment. 
Federal Energy Management Program (FEMP) - Greening Federal Facilities: An Energy, Environmental, and Economic Resource Guide for Federal Facility Managers and Designers (May 2001). This Guide can assist stakeholders in reducing energy consumption and costs, 
improving working environment of those facilities, and reducing environmental impacts of their operations.
</t>
    </r>
    <r>
      <rPr>
        <b/>
        <sz val="10"/>
        <rFont val="Arial"/>
        <family val="2"/>
      </rPr>
      <t/>
    </r>
  </si>
  <si>
    <r>
      <t>4-3.12:</t>
    </r>
    <r>
      <rPr>
        <sz val="10"/>
        <rFont val="Arial"/>
      </rPr>
      <t xml:space="preserve">  Select sustainable alternative materials and finishes to achieve a balance between occupant convinience and satisfaction appearance, durability, maintanence cost, and life cycle cost.</t>
    </r>
  </si>
  <si>
    <r>
      <t>Criteria</t>
    </r>
    <r>
      <rPr>
        <b/>
        <sz val="10"/>
        <rFont val="Arial"/>
        <family val="2"/>
      </rPr>
      <t xml:space="preserve">  9-1.3, 4-3.12, 4-7.1, 8-1.5</t>
    </r>
  </si>
  <si>
    <r>
      <t xml:space="preserve">4-7.1:  </t>
    </r>
    <r>
      <rPr>
        <sz val="10"/>
        <rFont val="Arial"/>
        <family val="2"/>
      </rPr>
      <t xml:space="preserve">Use sustainable, low maintenance finish materials, such as brick, integrally-colored concrete masonry, integrally colored stucco, factory finished vinyl-clad steel, vinyl siding, fiber-cement siding, and drainable exterior insulated finish systems. Avoid materials requiring field finishing. Provide vapor barrier/diffusion retarder as required by dew point analysis. Aluminum siding should not be used. </t>
    </r>
  </si>
  <si>
    <r>
      <t xml:space="preserve">8-1.5: </t>
    </r>
    <r>
      <rPr>
        <sz val="10"/>
        <rFont val="Arial"/>
        <family val="2"/>
      </rPr>
      <t xml:space="preserve"> New and replacement building products and appliances should be Energy Star® qualified and labeled.</t>
    </r>
  </si>
  <si>
    <t>http://www.bfrl.nist.gov/oae/software/bees.html (NIST; BEES 3.0 - Building for Environmental and Economic Sustainability)</t>
  </si>
  <si>
    <t>http://www.buildinggreen.com (Building Green; Products and Materials)</t>
  </si>
  <si>
    <r>
      <t xml:space="preserve"> 8-1.2:</t>
    </r>
    <r>
      <rPr>
        <sz val="10"/>
        <rFont val="Arial"/>
        <family val="2"/>
      </rPr>
      <t xml:space="preserve">  Design, construct, and improve family housing to comply with Energy Star® standards and UFC 3-400-01, Design: Energy Conservation. Uncontrolled air leakage (infiltration) should be limited to a maximum of 2.5 ACPH at 50 Pascals, in accordance with ASHRAE 119. Use of renewable forms of energy should be considered for all projects, when life cycle cost effective. </t>
    </r>
  </si>
  <si>
    <r>
      <t>5-6.4:</t>
    </r>
    <r>
      <rPr>
        <sz val="10"/>
        <rFont val="Arial"/>
        <family val="2"/>
      </rPr>
      <t xml:space="preserve">  Provide an exhaust fan (maximum 1.5 sones) in each bathroom, and an exhaust fan (maximum 5.0 sones) in each kitchen. Exhaust fans must discharge to exterior; discharging into attic or crawl space is prohibited. Provide mechanical ventilation in accordance with ASHRAE 62.2. </t>
    </r>
  </si>
  <si>
    <r>
      <t>7-1.1:</t>
    </r>
    <r>
      <rPr>
        <sz val="10"/>
        <rFont val="Arial"/>
        <family val="2"/>
      </rPr>
      <t xml:space="preserve"> Construct installations in compliance with Federal, State, interstate, and local requirements, both substantive and procedural, with respect to lead-based paint, asbestos, radon, and any other housing-related environmental requirements. </t>
    </r>
  </si>
  <si>
    <r>
      <t>7-1.2:</t>
    </r>
    <r>
      <rPr>
        <sz val="10"/>
        <rFont val="Arial"/>
        <family val="2"/>
      </rPr>
      <t xml:space="preserve"> Housing improvement and construction projects must comply with environmental laws and regulations, including NEPA. Appropriate environmental analyses in compliance with NEPA must be completed prior to initiating an improvement or construction project. </t>
    </r>
  </si>
  <si>
    <r>
      <t>7-1.4:</t>
    </r>
    <r>
      <rPr>
        <sz val="10"/>
        <rFont val="Arial"/>
        <family val="2"/>
      </rPr>
      <t xml:space="preserve"> Follow OSHA, EPA, and HUD regulations, statutes, and guidance for inspection, assessment, in-place management, and abatement of lead-based paint, lead-in-dust, lead-in-soil, and related hazards.  The Department of Defense Environmental Cleanup Program provides insight into this issue.
ARMY refer to UFGS 13281A; NAVY refer to OPNAVINST 5100.23, Chapter 21 and UFGS 13283N.
</t>
    </r>
  </si>
  <si>
    <r>
      <t>7-1.3:</t>
    </r>
    <r>
      <rPr>
        <sz val="10"/>
        <rFont val="Arial"/>
        <family val="2"/>
      </rPr>
      <t xml:space="preserve">  Follow OSHA and EPA regulations and guidance for asbestos management, remediation, and abatement.  The Department of Defense Environmental Cleanup Program provides insight into this issue.  
Asbestos materials must not be used in construction, repair or maintenance at shore facilities.  Use asbestos -free substitute materials.
ARMY refer to UFGS 13280A; NAVY refer to OPNAVINST 5100.23, Chapter 17 and UFGS 13281N.
</t>
    </r>
  </si>
  <si>
    <r>
      <t>7-1.5:</t>
    </r>
    <r>
      <rPr>
        <sz val="10"/>
        <rFont val="Arial"/>
        <family val="2"/>
      </rPr>
      <t xml:space="preserve"> Paints should have a maximum VOC concentration of 100 grams per liter (g/l). Use sealants and adhesives that have a maximum VOC concentration of 250 g/l.</t>
    </r>
    <r>
      <rPr>
        <b/>
        <sz val="10"/>
        <rFont val="Arial"/>
        <family val="2"/>
      </rPr>
      <t xml:space="preserve">
</t>
    </r>
  </si>
  <si>
    <r>
      <t>7-1.6:</t>
    </r>
    <r>
      <rPr>
        <sz val="10"/>
        <rFont val="Arial"/>
        <family val="2"/>
      </rPr>
      <t xml:space="preserve"> Follow EPA recommendations for construction and mitigation. Family housing should be designed, constructed, and improved in accordance with EPA document - Model Standards and Techniques for Control of Radon in New Residential Buildings, 59 CFR 13402, dated March 1994.  Guidelines for evaluation and need and required testing can be found in UFC 3-490-04A and the EPA's Radon Mitigation Standards.</t>
    </r>
  </si>
  <si>
    <r>
      <t>7-1.7:</t>
    </r>
    <r>
      <rPr>
        <sz val="10"/>
        <rFont val="Arial"/>
        <family val="2"/>
      </rPr>
      <t xml:space="preserve">  Specify CFC-free refrigerators, air conditioning systems, and insulation options.</t>
    </r>
  </si>
  <si>
    <r>
      <t xml:space="preserve">7-7.19:  NAVY:  </t>
    </r>
    <r>
      <rPr>
        <sz val="10"/>
        <rFont val="Arial"/>
        <family val="2"/>
      </rPr>
      <t xml:space="preserve">Use the NAVFAC Interim Technical Guidance (ITG FY03-04) for planning, assessing, evaluating and remediating mold.  Refer to OPNAVINST 5100.23, chapter 30, Indoor Air Quality for additional information and requirements.  </t>
    </r>
    <r>
      <rPr>
        <b/>
        <sz val="10"/>
        <rFont val="Arial"/>
        <family val="2"/>
      </rPr>
      <t xml:space="preserve">
AIR FORCE:  </t>
    </r>
    <r>
      <rPr>
        <sz val="10"/>
        <rFont val="Arial"/>
        <family val="2"/>
      </rPr>
      <t xml:space="preserve">Refer to ETL 04-3: Design Criteria for Prevention of Mold in Air Force Facilities.
</t>
    </r>
  </si>
  <si>
    <r>
      <t>UFC Criteria</t>
    </r>
    <r>
      <rPr>
        <b/>
        <sz val="10"/>
        <rFont val="Arial"/>
        <family val="2"/>
      </rPr>
      <t xml:space="preserve">  8-1.2, 5-6.4, 7-1.1, 7-1.2, 7-1.3, 7-1.4, 7-1.5, 7-1.6, 7-1.7, 7-7.19,  4-3.12.1, 4-3.13</t>
    </r>
  </si>
  <si>
    <r>
      <t>4-3.12.2:</t>
    </r>
    <r>
      <rPr>
        <sz val="10"/>
        <rFont val="Arial"/>
        <family val="2"/>
      </rPr>
      <t xml:space="preserve">  Carpet may be installed in all living areas except kitchens, baths, laundry areas, utility areas, storage rooms, entryways, patios, porches, and areas exposed to weather elements. Install Carpet and Rug Institute (CRI) “IAQ” labeled carpet, pad, and adhesives, and underlayment that complies with flooring manufacturer's recommendations. </t>
    </r>
  </si>
  <si>
    <r>
      <t>4-3.13:</t>
    </r>
    <r>
      <rPr>
        <sz val="10"/>
        <rFont val="Arial"/>
        <family val="2"/>
      </rPr>
      <t xml:space="preserve">  Cabinet boxes should be minimum 12.7 mm (1/2 in) hardwood plywood. Cabinet backs and drawer bottoms should be minimum 6.4 mm (1/4 in) hardwood plywood. Shelving should be 15.8 mm (5/8 in) hardwood plywood matching front edge banding. Hanging or mounting rails, and toe kicks, should be a 19 mm (3/4 in) hardwood. Cabinet frames, doors and drawer fronts should be 19 mm (3/4 in) hardwood. Drawer boxes should be 15.8 mm (5/8 in) hardwood plywood, with dovetail or box joints, mounted on full extension guides, rated for minimum 34 kg (75 lbs). Provide adjustable, cup type, hinges having a minimum 105-degree swing. Cabinets and countertop underlayment must comply with ANSI A208.2 or ANSI/HPVA HP-1 standards for low formaldehyde emissions. Sustainable alternative materials should be considered where they provide comparable strength, quality and durability.</t>
    </r>
  </si>
  <si>
    <t>http://www.epa.gov/iaq/index.html (EPA; Air Indoor Quality (IAQ))</t>
  </si>
  <si>
    <t>http://www.wbdg.org/design (Whole Building Design Guide - Design Guidance)</t>
  </si>
  <si>
    <t>http://www.epa.gov/ebtpages/airindoorradon.html (EPA; Air Topics - Radon)</t>
  </si>
  <si>
    <t>http://www.carpet-rug.com (Carpet and Rug Institute; Technical Bulletin)</t>
  </si>
  <si>
    <t>http://www.epa.gov/ttn/catc/dir1/ff-hepa.pdf (EPA; Air Pollution Control Technology Factsheet (2003))</t>
  </si>
  <si>
    <t>http://www.healthhouse.org (American Lung Association; Health House - Builder Guidelines (2004))</t>
  </si>
  <si>
    <r>
      <t>UFC Criteria</t>
    </r>
    <r>
      <rPr>
        <b/>
        <sz val="10"/>
        <rFont val="Arial"/>
        <family val="2"/>
      </rPr>
      <t xml:space="preserve">  9.1.1, 9-1.2, 9-1.3</t>
    </r>
  </si>
  <si>
    <r>
      <t>9.1.1:</t>
    </r>
    <r>
      <rPr>
        <sz val="10"/>
        <rFont val="Arial"/>
        <family val="2"/>
      </rPr>
      <t xml:space="preserve"> Executive Order 13123, Greening the Government through Energy-Efficient Management (June 1999), requires that sustainable design be an integral part of every project. Energy and water conservation are primary goals of sustainable design and development and are major requirements in complying with E.O. 13123. 
</t>
    </r>
  </si>
  <si>
    <r>
      <t>9-1.2:</t>
    </r>
    <r>
      <rPr>
        <sz val="10"/>
        <rFont val="Arial"/>
        <family val="2"/>
      </rPr>
      <t xml:space="preserve">  Objectives of this sustainability directive include: reduction of greenhouse gas emissions attributed to facility energy use, water conservation, use of recovered and recycled materials, waste reduction, and maintenance of healthful indoor environments. The results will reduce life cycle operating costs for the Services, and improve quality of life for families.</t>
    </r>
  </si>
  <si>
    <r>
      <t>9-1.3:</t>
    </r>
    <r>
      <rPr>
        <sz val="10"/>
        <rFont val="Arial"/>
        <family val="2"/>
      </rPr>
      <t xml:space="preserve"> Executive Order 13101, Greening the Government Through Waste Prevention, Recycling, and Federal Acquisition (Sep. 1998), establishes affirmative procurement requirements to promote the acquisition and use of products that contain recycled or recovered materials, and environmental services which key components of sustainable development. Many products designated by EPA Comprehensive Procurement Guidelines are commonly used in family housing construction including insulation, carpet and carpet cushion, cement and concrete, latex paint, structural fiberboard and laminated paperboard, non-pressure drainage pipe, roofing materials, landscaping products, and playground equipment and surfaces. 
Executive Order 13148, Greening the Government Through Environmental Leadership (April 2000), establishes requirements to use environmentally and economically beneficial landscaping practices to promote sustainable management of Federal facility lands and reduce adverse impacts to the natural environment. 
Federal Energy Management Program (FEMP) - Greening Federal Facilities: An Energy, Environmental, and Economic Resource Guide 
for Federal Facility Managers and Designers (May 2001). This Guide can assist stakeholders in reducing energy consumption and 
costs, improving working environment of those facilities, and reducing environmental impacts of their operations.
</t>
    </r>
  </si>
  <si>
    <t>http://www.toolbase.org (Toolbase Services; Green Building - Waste Management - Kitchen Recycling Center)</t>
  </si>
  <si>
    <t>http://www.ilsr.org/recycling/buildingdebris.pdf (EPA; Building Savings:  Strategies for Waste Reduction of Construction and Demolition Debris from Buildings)</t>
  </si>
  <si>
    <t>http://www.toolbase.org (Tollbase Services; Construction Waste Management)</t>
  </si>
  <si>
    <r>
      <t>Criteria</t>
    </r>
    <r>
      <rPr>
        <b/>
        <sz val="10"/>
        <rFont val="Arial"/>
        <family val="2"/>
      </rPr>
      <t xml:space="preserve">  1-1.2, 8-1.1, 8-1.2</t>
    </r>
  </si>
  <si>
    <r>
      <t>1-1.2:</t>
    </r>
    <r>
      <rPr>
        <sz val="10"/>
        <rFont val="Arial"/>
        <family val="2"/>
      </rPr>
      <t xml:space="preserve">  The Military Family Housing Goal Statement defines the ideal end-state for military communities and housing.  It is not intended to be static, but responsive to the dynamics of military family housing needs. The Military Family Housing Goal is:
• To provide quality-housing neighborhoods to contribute to a strong force of skilled people who provide the readiness of our Military Forces.
Military family housing objectives support the family housing goal. These objectives are:
• To bring the existing required housing inventory up to contemporary housing standards (i.e., codes, safety, maintainability, livability, amenities) through repair, improvement and replacement.
• To reduce energy consumption levels by 30% (measured on a MBTU per gross square footage basis) by the year 2005 per EO 12902, and 35% by 2010 per EO 13123, using FY85 as the baseline.
All military family housing facility programs should use a “whole house” and “whole neighborhood” approach for improvement, replacement, and repair of existing family housing units and neighborhoods to increase the overall quality of entire Family Housing areas. 
Housing Improvement projects should:
• Extend the useful life of facilities and infrastructure by at least 25 years.
• Be designed and constructed to minimize life cycle costs.
• Restore housing units to structural soundness.
• Upgrade building envelopes to current energy performance standards.
• Lessen impact on the environment.
• Include utility repair and replacement, as required.
• Provide street repair and replacement.
• Provide streetscape repair and improvements.
• Provide community amenities.
• Improve heating, air conditioning, and domestic hot water generating efficiencies.
</t>
    </r>
  </si>
  <si>
    <r>
      <t>9-1.3:</t>
    </r>
    <r>
      <rPr>
        <sz val="10"/>
        <rFont val="Arial"/>
        <family val="2"/>
      </rPr>
      <t xml:space="preserve">  Executive Order 13101, Greening the Government Through Waste Prevention, Recycling, and Federal Acquisition (Sep. 1998), establishes affirmative procurement requirements to promote the acquisition and use of products that contain recycled or recovered materials, and environmental services which key components of sustainable development. Many products designated by EPA Comprehensive Procurement Guidelines are commonly used in family housing construction including insulation, carpet and carpet cushion, cement and concrete, latex paint, structural fiberboard and laminated paperboard, non-pressure drainage pipe, roofing materials, landscaping products, and playground equipment and surfaces. 
Executive Order 13148, Greening the Government Through Environmental Leadership (April 2000), establishes requirements to use environmentally and economically beneficial landscaping practices to promote sustainable management of Federal facility lands and reduce adverse impacts to the natural environment. 
Federal Energy Management Program (FEMP) - Greening Federal Facilities: An Energy, Environmental, and Economic Resource Guide for Federal Facility Managers and Designers (May 2001). This Guide can assist stakeholders in reducing energy consumption and costs, improving 
working environment of those facilities, and reducing environmental impacts of their operations.
</t>
    </r>
  </si>
  <si>
    <t>http://www.eere.energy.gov/RE/solar_passive.html (DOE-EERE; Passive Solar Heating, Cooling and Daylight)</t>
  </si>
  <si>
    <t>http://www.darksky.org (International Dark; Sky Association - Light Pollution)</t>
  </si>
  <si>
    <r>
      <t>Element:</t>
    </r>
    <r>
      <rPr>
        <b/>
        <sz val="10"/>
        <rFont val="Arial"/>
        <family val="2"/>
      </rPr>
      <t xml:space="preserve">  2.1</t>
    </r>
  </si>
  <si>
    <r>
      <t>Element:</t>
    </r>
    <r>
      <rPr>
        <b/>
        <sz val="10"/>
        <rFont val="Arial"/>
        <family val="2"/>
      </rPr>
      <t xml:space="preserve"> 2.2</t>
    </r>
  </si>
  <si>
    <r>
      <t>5-6.3:</t>
    </r>
    <r>
      <rPr>
        <sz val="10"/>
        <rFont val="Arial"/>
      </rPr>
      <t xml:space="preserve">  Provide Energy Star® labeled programmable (set-back) thermostats in new construction, and major revitalizations. </t>
    </r>
  </si>
  <si>
    <r>
      <t>Element:</t>
    </r>
    <r>
      <rPr>
        <b/>
        <sz val="10"/>
        <rFont val="Arial"/>
        <family val="2"/>
      </rPr>
      <t xml:space="preserve"> 2.3</t>
    </r>
  </si>
  <si>
    <r>
      <t>Note:</t>
    </r>
    <r>
      <rPr>
        <sz val="10"/>
        <rFont val="Arial"/>
      </rPr>
      <t xml:space="preserve"> For further guidance, see standards and Lighting Handbook published by the Illuminating Engineering Society of North America (IESNA).</t>
    </r>
  </si>
  <si>
    <r>
      <t>Element:</t>
    </r>
    <r>
      <rPr>
        <b/>
        <sz val="10"/>
        <rFont val="Arial"/>
        <family val="2"/>
      </rPr>
      <t xml:space="preserve"> 2.4</t>
    </r>
  </si>
  <si>
    <r>
      <t>Element:</t>
    </r>
    <r>
      <rPr>
        <b/>
        <sz val="10"/>
        <rFont val="Arial"/>
        <family val="2"/>
      </rPr>
      <t xml:space="preserve"> 2.5</t>
    </r>
  </si>
  <si>
    <r>
      <t>8-</t>
    </r>
    <r>
      <rPr>
        <b/>
        <sz val="10"/>
        <rFont val="Arial"/>
        <family val="2"/>
      </rPr>
      <t>1.2:</t>
    </r>
    <r>
      <rPr>
        <sz val="10"/>
        <rFont val="Arial"/>
      </rPr>
      <t xml:space="preserve"> Incorporate environmentally and economically beneficial landscape practices, as required by Executive Order 13148, Greening the Government through Leadership in Environmental Management (April 2000). Landscaping may consist of shrubs, trees, decorative fencing, earth sculpting, rocks or special gardens, and identification signs. Trees, natural areas, and native plant species should be preserved where possible. Grade sites so that slopes follow natural contours as much as possible.</t>
    </r>
  </si>
  <si>
    <r>
      <t>4-7.1:</t>
    </r>
    <r>
      <rPr>
        <sz val="10"/>
        <rFont val="Arial"/>
      </rPr>
      <t xml:space="preserve">  Use sustainable, low maintenance finish materials, such as brick, integrally-colored concrete masonry, integrally colored stucco, factory finished vinyl-clad steel, vinyl siding, fiber-cement siding, and drainable exterior insulated finish systems. Avoid materials requiring field finishing. Provide vapor barrier/diffusion retarder as required by dew point analysis. Aluminum siding should not be used. </t>
    </r>
  </si>
  <si>
    <r>
      <t>4-7.2:</t>
    </r>
    <r>
      <rPr>
        <sz val="10"/>
        <rFont val="Arial"/>
        <family val="2"/>
      </rPr>
      <t xml:space="preserve">  Provide windows that meet minimum egress requirements in the Life Safety Code (NFPA 101). Operable windows must be manually operated and lockable. Provide non-ferrous screens for operable windows. Maximize amount of natural light in living areas. Consider passive solar energy impact on heating and cooling loads when selecting, sizing, and locating windows. Window energy performance should comply with Energy Star® recommendations. Tilt-in windows are recommended to facilitate cleaning by occupants. Provide glass door and window treatments for occupant privacy. 
Provide window screens for operable windows in habitable rooms and spaces on floors above ground floor strong enough to prevent the screen from being pushed out accidentally by a child.  The screen must withstand a force of no less than 60 pounds (27 kg), and no more than 90 pounds (41 kg) concentrated load applied to the middle of the screen.  The screen must be removable for window cleaning and emergency egress purpose without the use of any special tools.</t>
    </r>
  </si>
  <si>
    <r>
      <t>4-7.3:</t>
    </r>
    <r>
      <rPr>
        <sz val="10"/>
        <rFont val="Arial"/>
      </rPr>
      <t xml:space="preserve">  Use of “Advanced Framing Techniques - Optimum Value Engineering (OVE)” framing is recommended.</t>
    </r>
  </si>
  <si>
    <r>
      <t>4-7.4:</t>
    </r>
    <r>
      <rPr>
        <sz val="10"/>
        <rFont val="Arial"/>
      </rPr>
      <t xml:space="preserve">  Provide insulated exterior doors for increased energy performance. Provide dead-bolt locks on all hinged entry doors. Provide impact-resistant side light at entry door, or a wide-angle viewer. Door energy performance should comply with Energy Star® recommendations.</t>
    </r>
  </si>
  <si>
    <r>
      <t>4-6.1:</t>
    </r>
    <r>
      <rPr>
        <sz val="10"/>
        <rFont val="Arial"/>
        <family val="2"/>
      </rPr>
      <t xml:space="preserve">  Roofs should slope a minimum of 4:12 for maintainability, and to provide residential scale to the neighborhood. Wood shingles and shakes are prohibited. Design roof overhangs, gutters and downspouts, roofing materials, and attic ventilation in accordance with roofing installation standards to conserve energy and reduce maintenance costs. See UFC 3-190-04FA Roofing and Waterproofing, Chapter 11 – Steep Roofing, for additional guidance. Roofs should have minimum eave overhangs of 30 cm (12 in), and gable overhangs of 15 cm (6 in). Roofing material should comply with Energy Star® recommendations.</t>
    </r>
  </si>
  <si>
    <r>
      <t>4-6.2:</t>
    </r>
    <r>
      <rPr>
        <sz val="10"/>
        <rFont val="Arial"/>
      </rPr>
      <t xml:space="preserve">  Attic power ventilation should be provided, when proven to be life-cycle cost effective. Do not terminate exhaust fans or plumbing vents in attic, unless plumbing vents have air admittance valves (AAV) that comply with IRC provisions. </t>
    </r>
  </si>
  <si>
    <t>http://www.eeba.org/technology/criteria.htm (EEBA Criteria; Energy and Resource Efficient Building)</t>
  </si>
  <si>
    <t>http://www.eere.energy.gov/EE/buildings_envelope.html (DOE; EERE - Building Envelope)</t>
  </si>
  <si>
    <t>http://www.energystar.gov/index.cfm?c=new_homes.hm_index (Energy Star; Energy Star Qualified New Homes)</t>
  </si>
  <si>
    <r>
      <t>UFC Criteria</t>
    </r>
    <r>
      <rPr>
        <b/>
        <sz val="10"/>
        <rFont val="Arial"/>
        <family val="2"/>
      </rPr>
      <t xml:space="preserve">  8-1.2, 4-7.1, 4-7.2, 4-7.3, 4-7.4, 4-6.1, 4-6.2</t>
    </r>
  </si>
  <si>
    <r>
      <t>UFC Criteria</t>
    </r>
    <r>
      <rPr>
        <b/>
        <sz val="10"/>
        <rFont val="Arial"/>
        <family val="2"/>
      </rPr>
      <t xml:space="preserve">  5-6.1, 5-6.2, 5-6.3, 5-6.4, 5-2.4, 5-2.1</t>
    </r>
  </si>
  <si>
    <r>
      <t>5-6.1:</t>
    </r>
    <r>
      <rPr>
        <sz val="10"/>
        <rFont val="Arial"/>
      </rPr>
      <t xml:space="preserve">  Design HVAC systems in accordance with applicable provisions of UFC 3-410-01FA, Design: Heating, Ventilating, and Air Conditioning, and ACCA Manuals D, J, and S. Equipment should be Energy Star® labeled. Sealed combustion heating units are recommended. Portable room heaters, floor furnaces, and heat lamps are prohibited. Electric resistance heat is not recommended, except as backup for heat pump systems, or when determined cost-effective on a life-cycle basis. Bedrooms should have a return air register or transfer grill to maintain pressure balance within the house. Ducts should be placed within the conditioned building envelope. Maximum allowable duct leakage is six percent (6%), when tested in accordance with ASTM E-1554.  </t>
    </r>
    <r>
      <rPr>
        <b/>
        <sz val="10"/>
        <rFont val="Arial"/>
        <family val="2"/>
      </rPr>
      <t/>
    </r>
  </si>
  <si>
    <r>
      <t>5-6.2:</t>
    </r>
    <r>
      <rPr>
        <sz val="10"/>
        <rFont val="Arial"/>
      </rPr>
      <t xml:space="preserve">  Provide air conditioning in locations where during the six warmest months of the year dry bulb temperature is 26.7 degrees C (80 degrees F), or higher for over 650 hours; or wet bulb temperature is 19.4 degrees C (67 degrees F), or higher for over 800 hours in accordance with OMB Circular A-45. Window or through-wall units should not be used to provide air conditioning.</t>
    </r>
  </si>
  <si>
    <r>
      <t>5-6.4:</t>
    </r>
    <r>
      <rPr>
        <sz val="10"/>
        <rFont val="Arial"/>
      </rPr>
      <t xml:space="preserve"> Provide an exhaust fan (maximum 1.5 sones) in each bathroom, and an exhaust fan (maximum 5.0 sones) in each kitchen. Exhaust fans must discharge to exterior; discharging into attic or crawl space is prohibited. Provide mechanical ventilation in accordance with ASHRAE 62.2. </t>
    </r>
  </si>
  <si>
    <r>
      <t>5-2.4:</t>
    </r>
    <r>
      <rPr>
        <sz val="10"/>
        <rFont val="Arial"/>
      </rPr>
      <t xml:space="preserve">  Water heater efficiency should comply with FEMP recommendations. A “heat trap” must be provided with all water heaters. Hot water piping should be protected with a minimum R-5 insulation. The first 1.5 m (5 ft) of cold water supply to water heater tank should also have minimum R-5 insulation. Where fuel-fired domestic water heaters are provided, sealed combustion units are recommended. </t>
    </r>
  </si>
  <si>
    <r>
      <t>5-2.1:</t>
    </r>
    <r>
      <rPr>
        <sz val="10"/>
        <rFont val="Arial"/>
      </rPr>
      <t xml:space="preserve">  Comply with UFC 3-420-01FA, Design: Plumbing, and EPA Energy Star® recommendations.</t>
    </r>
  </si>
  <si>
    <t>http://www.eere.energy.gov/EE/buildings_space_heating.html (EERE; Building - Space Heating and Cooling)</t>
  </si>
  <si>
    <t>http://www.eere.energy.gov/EE/buildings_water_heating.html (EERE; Building - Water Heating)</t>
  </si>
  <si>
    <t>http://www.energystar.gov/ia/products/heat_cool/GUIDE_2COLOR.pdf (Energy Star; A Guide to Energy-Efficient Heating and Cooling)</t>
  </si>
  <si>
    <t>http://rredc.nrel.gov (Renewable Resource Data Center)</t>
  </si>
  <si>
    <t>http://www.eere.energy.gov/RE/geo_heat_pumps.html (EERE; Geothermal Heat Pumps)</t>
  </si>
  <si>
    <r>
      <t>UFC Criteria</t>
    </r>
    <r>
      <rPr>
        <b/>
        <sz val="10"/>
        <rFont val="Arial"/>
        <family val="2"/>
      </rPr>
      <t xml:space="preserve">  8-1.5, 5-1.3</t>
    </r>
  </si>
  <si>
    <r>
      <t>8-1.5:</t>
    </r>
    <r>
      <rPr>
        <sz val="10"/>
        <rFont val="Arial"/>
      </rPr>
      <t xml:space="preserve"> New and replacement building products and appliances should be Energy Star® qualified and labeled.
</t>
    </r>
  </si>
  <si>
    <r>
      <t>5-1.3:</t>
    </r>
    <r>
      <rPr>
        <sz val="10"/>
        <rFont val="Arial"/>
      </rPr>
      <t xml:space="preserve"> Provide exterior lighting, controlled from inside the living unit, at each exterior door and in carport or garage. As a minimum, provide wall-switched overhead light fixtures in kitchen, dining room, bedrooms, walk-in closets, bathrooms, halls, stairs, and utility/storage rooms. An electrical wall outlet should be located in hallway near bedrooms. Unit lighting fixtures should have a minimum overall Light Efficacy Rating (LER) of 65, including ballasts. For further guidance, see standards and Lighting Handbook published by the Illuminating Engineering Society of North America (IESNA). Wall switch operated and Energy Star® labeled ceiling fans in living/dining area, family room, and bedrooms are desirable. Fans should be provided with compact fluorescent fixtures with T-4 827 lamps.</t>
    </r>
  </si>
  <si>
    <r>
      <t>▪</t>
    </r>
    <r>
      <rPr>
        <sz val="7"/>
        <rFont val="Times New Roman"/>
        <family val="1"/>
      </rPr>
      <t xml:space="preserve">         </t>
    </r>
    <r>
      <rPr>
        <sz val="12"/>
        <rFont val="Arial"/>
        <family val="2"/>
      </rPr>
      <t>Inspection requires specialized procedures to determine if a hazard exists.  Lead paint detection can be done on site with an X-ray fluorescence (XRF) spectrum analyzer or in a laboratory using atomic absorption spectroscopic (AAS) or other techniques approved by ASTM or other recognized testing authority.  Paint with lead levels of 1.0 milligram/square centimeter (mg/cm2) when using the XRF or 0.5 percent by weight when using AAS is considered hazardous.</t>
    </r>
  </si>
  <si>
    <r>
      <t>▪</t>
    </r>
    <r>
      <rPr>
        <sz val="7"/>
        <rFont val="Times New Roman"/>
        <family val="1"/>
      </rPr>
      <t xml:space="preserve">         </t>
    </r>
    <r>
      <rPr>
        <sz val="12"/>
        <rFont val="Arial"/>
        <family val="2"/>
      </rPr>
      <t>In-place management of LBP by interim methods may reduce the LBP hazard to acceptable levels.  In-place management procedures include monitoring the condition of painted surfaces; reducing or eliminating dust by washing with high phosphate detergent or top coating with latex paint or wall coverings; repairing deterioration with latex paint; and by performing cleanup activities, such as high-efficiency particle air vacuuming, disposing of contaminated carpeting, and decontaminating upholstered furniture to the extent possible.</t>
    </r>
  </si>
  <si>
    <r>
      <t>▪</t>
    </r>
    <r>
      <rPr>
        <sz val="7"/>
        <rFont val="Times New Roman"/>
        <family val="1"/>
      </rPr>
      <t xml:space="preserve">         </t>
    </r>
    <r>
      <rPr>
        <sz val="12"/>
        <rFont val="Arial"/>
        <family val="2"/>
      </rPr>
      <t>When in-place management does not reduce the risk of hazardous LBP exposure to an acceptable level, perform abatement.  Abatement or long-term and permanent measures include eliminating the hazardous exposure by replacing building components (doors, cabinets, molding, etc.), encapsulating with drywall or siding, and removing it in accordance with the HUD guidelines mentioned above.  Abatement may be applied throughout a unit or in selected areas only.</t>
    </r>
  </si>
  <si>
    <r>
      <t>▪</t>
    </r>
    <r>
      <rPr>
        <sz val="7"/>
        <rFont val="Times New Roman"/>
        <family val="1"/>
      </rPr>
      <t xml:space="preserve">         </t>
    </r>
    <r>
      <rPr>
        <sz val="12"/>
        <rFont val="Arial"/>
        <family val="2"/>
      </rPr>
      <t>Abatement procedures normally include covering, encapsulating, or removing the hazard.  Abatement, clean up, worker protection, and any necessary follow-up testing should always be performed by qualified personnel.</t>
    </r>
  </si>
  <si>
    <r>
      <t>▪</t>
    </r>
    <r>
      <rPr>
        <sz val="7"/>
        <rFont val="Times New Roman"/>
        <family val="1"/>
      </rPr>
      <t xml:space="preserve">         </t>
    </r>
    <r>
      <rPr>
        <sz val="12"/>
        <rFont val="Arial"/>
        <family val="2"/>
      </rPr>
      <t>Family Housing facilities occupied by children under age seven are high-priority facilities for identifying, evaluating, controlling, and eliminating LBP hazards.</t>
    </r>
  </si>
  <si>
    <t>To assist in the costing of abatement, refer to the latest edition of the Lead-Based Paint Cost Estimating Guide for Military Family Housing and Child Care Facilities, prepared for Headquarters Civil Engineering Support Agency (HQ AFCESA).</t>
  </si>
  <si>
    <t>Manage the hazards associated with lead-based paint (LBP).  Lead poisoning is traceable to several sources, one of which is LBP.  While most lead poisoning results from ingestion of lead dust, some instances are due to the ingestion of paint chips, especially by small children.  Ingestion of lead has been linked to various health problems, including developmental problems, loss of intelligence, short-term memory loss, kidney failure, and in some cases, death.  Risks are considerably higher for children than for adults.</t>
  </si>
  <si>
    <t xml:space="preserve"> Plan for and develop a post-occupancy recycling plan and set target goals per household for improving recycling levels and reducing waste. Design the housing units to maximize resident participation in base recycling programs (for example, by including built-in recycling bins.)</t>
  </si>
  <si>
    <t xml:space="preserve">Develop an on-site Construction and Demolition (C&amp;D) Recycling Plan with a target goal of recycling at least 50% of the waste material - in other words keep 50% of the waste stream out of the landfill. Establish a system for tracking waste material quantities and disposal. Coordinate the plan with the Base Recycling Office as they must collect and report data on waste disposal, including from construction sites. C&amp;D material includes demolition materials, excess construction materials, packaging waste, scrap and food containers brought onto the site. </t>
  </si>
  <si>
    <r>
      <t xml:space="preserve">EPA Guidelines for the use of certain products containing recycled material are a legal requirement and must be followed.  These products currently include building insulation, interior latex paint, and concrete containing fly ash, polyester carpet, and several other products commonly used in housing construction.  When specifying any of the items on the EPA’s list, Air Force projects must require these products to meet the recycled content requirements found at </t>
    </r>
    <r>
      <rPr>
        <u/>
        <sz val="12"/>
        <color indexed="12"/>
        <rFont val="Arial"/>
        <family val="2"/>
      </rPr>
      <t>www.epa.gov/cpg/products.htm</t>
    </r>
    <r>
      <rPr>
        <sz val="12"/>
        <rFont val="Arial"/>
        <family val="2"/>
      </rPr>
      <t xml:space="preserve"> unless the product fails to meet technical specifications, is not cost effective, or is not available competitively in a timely manner.  </t>
    </r>
  </si>
  <si>
    <t>4.4(1)</t>
  </si>
  <si>
    <t>4.4 (2)</t>
  </si>
  <si>
    <r>
      <t xml:space="preserve">Conduct a “Moisture Analysis” for the design, or consider any potential moisture, mold or mildew problems that might arise from a tighter envelope or other materials assembly related issues. Determine potential solutions, should a moisture problem arise. See the Whole Building Design Guide, “Moisture Dynamics,” </t>
    </r>
    <r>
      <rPr>
        <u/>
        <sz val="12"/>
        <color indexed="12"/>
        <rFont val="Arial"/>
        <family val="2"/>
      </rPr>
      <t>http://www.wbdg.org/design/resource.php?cn=2.8.6&amp;cx=0&amp;rp=20</t>
    </r>
    <r>
      <rPr>
        <sz val="12"/>
        <rFont val="Arial"/>
        <family val="2"/>
      </rPr>
      <t xml:space="preserve">  and Air Force ETL 04-3 (check this), (add title)</t>
    </r>
  </si>
  <si>
    <t>Design Criteria for Mold Prevention:</t>
  </si>
  <si>
    <r>
      <t>§</t>
    </r>
    <r>
      <rPr>
        <sz val="7"/>
        <rFont val="Times New Roman"/>
        <family val="1"/>
      </rPr>
      <t xml:space="preserve">         </t>
    </r>
    <r>
      <rPr>
        <sz val="12"/>
        <rFont val="Arial"/>
        <family val="2"/>
      </rPr>
      <t>Building materials must be protected from conditions leading to mold growth not only during site storage but also during erection of a building structure.</t>
    </r>
  </si>
  <si>
    <r>
      <t>§</t>
    </r>
    <r>
      <rPr>
        <sz val="7"/>
        <rFont val="Times New Roman"/>
        <family val="1"/>
      </rPr>
      <t xml:space="preserve">         </t>
    </r>
    <r>
      <rPr>
        <sz val="12"/>
        <rFont val="Arial"/>
        <family val="2"/>
      </rPr>
      <t>Proper site drainage and proper sealing of penetrations and intersections of walls, roofs, floors, and foundation walls to prevent water intrusion.</t>
    </r>
  </si>
  <si>
    <r>
      <t>§</t>
    </r>
    <r>
      <rPr>
        <sz val="7"/>
        <rFont val="Times New Roman"/>
        <family val="1"/>
      </rPr>
      <t xml:space="preserve">         </t>
    </r>
    <r>
      <rPr>
        <sz val="12"/>
        <rFont val="Arial"/>
        <family val="2"/>
      </rPr>
      <t>Proper construction with a vapor retarder to prevent trapping of moisture within walls of a building structure.</t>
    </r>
  </si>
  <si>
    <r>
      <t>§</t>
    </r>
    <r>
      <rPr>
        <sz val="7"/>
        <rFont val="Times New Roman"/>
        <family val="1"/>
      </rPr>
      <t xml:space="preserve">         </t>
    </r>
    <r>
      <rPr>
        <sz val="12"/>
        <rFont val="Arial"/>
        <family val="2"/>
      </rPr>
      <t>Rapid repair of any water leaks, as well as taking steps to dry wetted materials.</t>
    </r>
  </si>
  <si>
    <r>
      <t>§</t>
    </r>
    <r>
      <rPr>
        <sz val="7"/>
        <rFont val="Times New Roman"/>
        <family val="1"/>
      </rPr>
      <t xml:space="preserve">         </t>
    </r>
    <r>
      <rPr>
        <sz val="12"/>
        <rFont val="Arial"/>
        <family val="2"/>
      </rPr>
      <t>Do not oversize air conditioning systems.</t>
    </r>
  </si>
  <si>
    <r>
      <t>§</t>
    </r>
    <r>
      <rPr>
        <sz val="7"/>
        <rFont val="Times New Roman"/>
        <family val="1"/>
      </rPr>
      <t xml:space="preserve">         </t>
    </r>
    <r>
      <rPr>
        <sz val="12"/>
        <rFont val="Arial"/>
        <family val="2"/>
      </rPr>
      <t>Proper exhaust from areas of moisture generation (bath, kitchen, laundry) to the building exterior.</t>
    </r>
  </si>
  <si>
    <t>R</t>
  </si>
  <si>
    <t>Project Location:</t>
  </si>
  <si>
    <t xml:space="preserve">RATING </t>
  </si>
  <si>
    <t>x</t>
  </si>
  <si>
    <t>Use of raised heel roof trusses</t>
  </si>
  <si>
    <t>Provide or modify irrigation system</t>
  </si>
  <si>
    <t>Replace exterior finish</t>
  </si>
  <si>
    <t>Improvement Project (x)</t>
  </si>
  <si>
    <t>&lt;&lt; Back</t>
  </si>
  <si>
    <t>Fail &lt; 40%</t>
  </si>
  <si>
    <t>Improvement Project Scope</t>
  </si>
  <si>
    <t>R = Required Element.  Points may be earned, but inclusion is not optional.</t>
  </si>
  <si>
    <t xml:space="preserve">Design Criteria for Mold Prevention - </t>
  </si>
  <si>
    <t>Use 75% native plant material with low water and maintenance requirements</t>
  </si>
  <si>
    <t>Reduce "Light Pollution" off-site (Energy efficiency)</t>
  </si>
  <si>
    <t>Minimum window performance in compliance with EPA Energy Star requirements</t>
  </si>
  <si>
    <t xml:space="preserve">Minimum building insulation in compliance with EPA Energy Star requirements </t>
  </si>
  <si>
    <t>Return air register or transfer grille in every enclosed livable room</t>
  </si>
  <si>
    <t>Energy Star rated ceiling fans with pin-based Compact Fluorescent Lights (CFL)</t>
  </si>
  <si>
    <r>
      <t>Use of Optimum Value Engineering (OVE) framing techniques: (</t>
    </r>
    <r>
      <rPr>
        <b/>
        <sz val="10"/>
        <color indexed="18"/>
        <rFont val="Arial"/>
        <family val="2"/>
      </rPr>
      <t>Check "x" to all that apply</t>
    </r>
    <r>
      <rPr>
        <sz val="10"/>
        <rFont val="Arial"/>
      </rPr>
      <t>. Selection of 3 to 5 items = 1 point, 6 to 7 items = 2 points, and 8 or more items = 3 points)</t>
    </r>
  </si>
  <si>
    <t>Provide exterior space for occupant recycling container(s), in accordance with local requirements</t>
  </si>
  <si>
    <t>Use deconstruction and material recycle and reuse practices to reduce landfill waste by 50%, excluding paving material</t>
  </si>
  <si>
    <t>Install ceiling/roof insulation</t>
  </si>
  <si>
    <t>Replace roofing</t>
  </si>
  <si>
    <t>Redesign roof/replace roof sheathing</t>
  </si>
  <si>
    <t>Provide or modify HVAC systems</t>
  </si>
  <si>
    <t>Provide or modify DHW systems</t>
  </si>
  <si>
    <t>Replace appliances</t>
  </si>
  <si>
    <t xml:space="preserve">Provide or modify building lighting </t>
  </si>
  <si>
    <t>Install exterior wall insulation</t>
  </si>
  <si>
    <t>Replace or install new carpet</t>
  </si>
  <si>
    <t>Installation of programmable thermostat</t>
  </si>
  <si>
    <t>Installation of drain water heat recovery system</t>
  </si>
  <si>
    <t>Sealed combustion gas fired furnace with minimum AFUE efficiency of 90%</t>
  </si>
  <si>
    <t>Sealed combustion gas fired water heaters with minimum EF of 0.66</t>
  </si>
  <si>
    <t>Framing at greater than 16 inches on center</t>
  </si>
  <si>
    <t>Two-stud corners</t>
  </si>
  <si>
    <t>Two foot wall modules</t>
  </si>
  <si>
    <t>Insulated exterior wall headers</t>
  </si>
  <si>
    <t>Efficient window and door framing design</t>
  </si>
  <si>
    <t>Detailed framing and cutting plans</t>
  </si>
  <si>
    <t>Single top plate</t>
  </si>
  <si>
    <t>Ladder backing and/or use of drywall clips</t>
  </si>
  <si>
    <t>Mitigate Lead Based Paint (LBP) and Asbestos hazards</t>
  </si>
  <si>
    <t>On-site recycling of appropriate construction waste as soil amendments</t>
  </si>
  <si>
    <t xml:space="preserve"> </t>
  </si>
  <si>
    <t xml:space="preserve">Engineered wood products comprise a minimum of 50% of framing </t>
  </si>
  <si>
    <t>Use of uninsulated or unsealed recessed ceiling lights or skylights</t>
  </si>
  <si>
    <t>Air conditioner with minimum SEER rating of 15</t>
  </si>
  <si>
    <t>Water heater centrally located to minimize runs and line losses</t>
  </si>
  <si>
    <t>Install Carpet and Rug Institute (CRI) "IAQ" labeled carpet, pad and adhesives</t>
  </si>
  <si>
    <t>Activity Name</t>
  </si>
  <si>
    <t>FY__</t>
  </si>
  <si>
    <t>H-___</t>
  </si>
  <si>
    <t>i.e., Number &amp; Type of units to be Constructed or Improved</t>
  </si>
  <si>
    <t>Project Title:</t>
  </si>
  <si>
    <t>Project Type:</t>
  </si>
  <si>
    <t>Project Number:</t>
  </si>
  <si>
    <t>Fiscal Year:</t>
  </si>
  <si>
    <t>Rating:</t>
  </si>
  <si>
    <t>Program Elements:</t>
  </si>
  <si>
    <t>(R = Required Elements)</t>
  </si>
  <si>
    <t>Available Points:</t>
  </si>
  <si>
    <t>Earned Points:</t>
  </si>
  <si>
    <t>Scope Items:</t>
  </si>
  <si>
    <t>Included:</t>
  </si>
  <si>
    <t>Site Planning and Design</t>
  </si>
  <si>
    <t>Site Elements</t>
  </si>
  <si>
    <t>Site Development &amp; Landscaping</t>
  </si>
  <si>
    <t>Site Water Management</t>
  </si>
  <si>
    <t>Site Energy Management</t>
  </si>
  <si>
    <t>Building Elements</t>
  </si>
  <si>
    <t>Building Envelope Design</t>
  </si>
  <si>
    <t>Building HVAC &amp; DHW Design</t>
  </si>
  <si>
    <t>Building Appliances &amp; Lighting</t>
  </si>
  <si>
    <t>Building Water Management</t>
  </si>
  <si>
    <t>Material/Resource Management</t>
  </si>
  <si>
    <t>Indoor Environmental Quality</t>
  </si>
  <si>
    <t>Waste Management</t>
  </si>
  <si>
    <t>Instructions</t>
  </si>
  <si>
    <t>Enter data in cells that are shaded light yellow.</t>
  </si>
  <si>
    <r>
      <t xml:space="preserve">Selection of </t>
    </r>
    <r>
      <rPr>
        <b/>
        <sz val="10"/>
        <rFont val="Arial"/>
        <family val="2"/>
      </rPr>
      <t>Project Type</t>
    </r>
    <r>
      <rPr>
        <sz val="10"/>
        <rFont val="Arial"/>
      </rPr>
      <t xml:space="preserve"> and completion of the Improvement Project Worksheet (if applicable) determines the </t>
    </r>
    <r>
      <rPr>
        <b/>
        <sz val="10"/>
        <rFont val="Arial"/>
        <family val="2"/>
      </rPr>
      <t>Required Elements</t>
    </r>
    <r>
      <rPr>
        <sz val="10"/>
        <rFont val="Arial"/>
      </rPr>
      <t xml:space="preserve"> and </t>
    </r>
    <r>
      <rPr>
        <b/>
        <sz val="10"/>
        <rFont val="Arial"/>
        <family val="2"/>
      </rPr>
      <t>Available Points</t>
    </r>
    <r>
      <rPr>
        <sz val="10"/>
        <rFont val="Arial"/>
      </rPr>
      <t xml:space="preserve"> applicable to the project.</t>
    </r>
  </si>
  <si>
    <t>MAXIMUM AVAILABLE POINTS</t>
  </si>
  <si>
    <t>TOTAL EARNED POINTS</t>
  </si>
  <si>
    <r>
      <t>Rating</t>
    </r>
    <r>
      <rPr>
        <sz val="10"/>
        <rFont val="Arial"/>
      </rPr>
      <t xml:space="preserve"> is based on the percentage of </t>
    </r>
    <r>
      <rPr>
        <b/>
        <sz val="10"/>
        <rFont val="Arial"/>
        <family val="2"/>
      </rPr>
      <t>Available Points</t>
    </r>
    <r>
      <rPr>
        <sz val="10"/>
        <rFont val="Arial"/>
      </rPr>
      <t xml:space="preserve"> that the Design Proposal has </t>
    </r>
    <r>
      <rPr>
        <b/>
        <sz val="10"/>
        <rFont val="Arial"/>
        <family val="2"/>
      </rPr>
      <t>Earned:</t>
    </r>
  </si>
  <si>
    <t>Provide new house &amp; common area walkways</t>
  </si>
  <si>
    <t>Replace windows</t>
  </si>
  <si>
    <t>Regrade site</t>
  </si>
  <si>
    <t>Provide new site/foundation landscape</t>
  </si>
  <si>
    <t>Modify or update plumbing system</t>
  </si>
  <si>
    <t>Modify or update electrical system</t>
  </si>
  <si>
    <t>Replace kitchen and/or bath cabinetry</t>
  </si>
  <si>
    <t>Radon mitigation required</t>
  </si>
  <si>
    <r>
      <t>Reduce "Heat Islands" by preserving/planting one tree per 1000 SF of paved surface, OR, use of high albedo material (</t>
    </r>
    <r>
      <rPr>
        <u/>
        <sz val="10"/>
        <rFont val="Arial"/>
        <family val="2"/>
      </rPr>
      <t>&lt;</t>
    </r>
    <r>
      <rPr>
        <sz val="10"/>
        <rFont val="Arial"/>
        <family val="2"/>
      </rPr>
      <t xml:space="preserve"> 0.5) on 80% of pedestrian paving, OR, use of light colored aggregate on vehicular paving</t>
    </r>
  </si>
  <si>
    <t>Stockpile and reuse topsoil</t>
  </si>
  <si>
    <t>Use at site perimeters</t>
  </si>
  <si>
    <t>Use at site perimeters &amp; common areas</t>
  </si>
  <si>
    <t>Use at site perimeters, common areas and adjacent to buildings</t>
  </si>
  <si>
    <t>Minimize site disruption: limit clearing and grading to maximum 20 feet from buildings</t>
  </si>
  <si>
    <t>Provide rainwater catchment for irrigation use</t>
  </si>
  <si>
    <t>Solar shading: provide summer shading or sun control for all south and west facing glazing</t>
  </si>
  <si>
    <t>Solar access:</t>
  </si>
  <si>
    <t>Provide site buffers in direction of prevailing winds</t>
  </si>
  <si>
    <t>Item No.</t>
  </si>
  <si>
    <t>EPA Radon "Priority" Area:</t>
  </si>
  <si>
    <r>
      <t xml:space="preserve">Xeriscape Landscape Design </t>
    </r>
    <r>
      <rPr>
        <b/>
        <sz val="10"/>
        <rFont val="Arial"/>
        <family val="2"/>
      </rPr>
      <t>(choose one)</t>
    </r>
    <r>
      <rPr>
        <sz val="10"/>
        <rFont val="Arial"/>
        <family val="2"/>
      </rPr>
      <t>:</t>
    </r>
  </si>
  <si>
    <t>Envelope components:</t>
  </si>
  <si>
    <t>Design site to minimize need for private auto and encourage use of public transportation, biking and walking to services within or adjacent to site</t>
  </si>
  <si>
    <t>Use pervious material for walkways and parking areas</t>
  </si>
  <si>
    <t>Envelope performance:</t>
  </si>
  <si>
    <t>Material selection</t>
  </si>
  <si>
    <t>Electric water heater with minimum EF of 0.92</t>
  </si>
  <si>
    <t>Electric water heater with minimum EF of 0.95</t>
  </si>
  <si>
    <t>Minimum R-6 insulation provided on all hot water piping and around water heater tank</t>
  </si>
  <si>
    <t>Combined HVAC and DHW systems</t>
  </si>
  <si>
    <t>Building Systems Users Manual</t>
  </si>
  <si>
    <t>Formaldehyde Reduction</t>
  </si>
  <si>
    <t>Radon Mitigation</t>
  </si>
  <si>
    <t>Carpet, Pad, and Adhesive</t>
  </si>
  <si>
    <t>HVAC Systems -- HEPA Filters</t>
  </si>
  <si>
    <t>Carbon Monoxide</t>
  </si>
  <si>
    <t>HUD "Healthy Homes" Standards</t>
  </si>
  <si>
    <t>Lead-Based Paint and Asbestos Mitigation</t>
  </si>
  <si>
    <t>Construction and Demolition Waste Management Plan</t>
  </si>
  <si>
    <t>Deconstruction and Material Recycling</t>
  </si>
  <si>
    <t>Onsite Recycling of Demolition and Construction Waste</t>
  </si>
  <si>
    <t>Design Innovation -- Specific Details</t>
  </si>
  <si>
    <t>LEED Accredited Design Professionals</t>
  </si>
  <si>
    <t xml:space="preserve">Supply 20% of units' energy load through integrated or direct-connected renewable energy systems </t>
  </si>
  <si>
    <t>Employ efficient daylight management (light colored ceiling, walls and floors; use of light tubes in interior windowless spaces, clerestory windows, light shelves, etc.)</t>
  </si>
  <si>
    <t>Provide occupant with educational material on water conservation measures</t>
  </si>
  <si>
    <t>Minimum 20% of material/components are manufactured within 300 air miles of project site (percentage of total material cost)</t>
  </si>
  <si>
    <t>Minimum 35 year roof manufacturer's warranty</t>
  </si>
  <si>
    <t>Use of life cycle cost effective and resource efficient alternate structural systems (i.e., SIPS, ICF, etc.)</t>
  </si>
  <si>
    <t>Use of low VOC adhesives, sealants, and paints and coatings</t>
  </si>
  <si>
    <t>Construction Project (x)</t>
  </si>
  <si>
    <t>▪</t>
  </si>
  <si>
    <t>Project Location</t>
  </si>
  <si>
    <t>Project Number</t>
  </si>
  <si>
    <t>Project Title</t>
  </si>
  <si>
    <t>Fiscal Year</t>
  </si>
  <si>
    <t>EPA Radon "Priority Area" (1, 2, or 3)</t>
  </si>
  <si>
    <t>On the Sustainable Development Worksheet, identify the project:</t>
  </si>
  <si>
    <r>
      <t xml:space="preserve">Insert a value in the </t>
    </r>
    <r>
      <rPr>
        <b/>
        <sz val="10"/>
        <rFont val="Arial"/>
        <family val="2"/>
      </rPr>
      <t>Earned Points</t>
    </r>
    <r>
      <rPr>
        <sz val="10"/>
        <rFont val="Arial"/>
      </rPr>
      <t xml:space="preserve"> from the </t>
    </r>
    <r>
      <rPr>
        <b/>
        <sz val="10"/>
        <rFont val="Arial"/>
        <family val="2"/>
      </rPr>
      <t>Available Points</t>
    </r>
    <r>
      <rPr>
        <sz val="10"/>
        <rFont val="Arial"/>
      </rPr>
      <t xml:space="preserve"> that apply to each </t>
    </r>
    <r>
      <rPr>
        <b/>
        <sz val="10"/>
        <rFont val="Arial"/>
        <family val="2"/>
      </rPr>
      <t>Program Element</t>
    </r>
    <r>
      <rPr>
        <sz val="10"/>
        <rFont val="Arial"/>
      </rPr>
      <t xml:space="preserve"> per the instructions shown. Example:  for Site Element Item Number 2.3, one point can be earned if the refrigerators consume less than 600 kWh per year. A project proposal includes refrigerators that consume 580 kWh per year, so "1" in entered under </t>
    </r>
    <r>
      <rPr>
        <b/>
        <sz val="10"/>
        <rFont val="Arial"/>
        <family val="2"/>
      </rPr>
      <t>Points Earned</t>
    </r>
    <r>
      <rPr>
        <sz val="10"/>
        <rFont val="Arial"/>
      </rPr>
      <t xml:space="preserve"> for that item.</t>
    </r>
  </si>
  <si>
    <r>
      <t>Points Earned</t>
    </r>
    <r>
      <rPr>
        <sz val="10"/>
        <rFont val="Arial"/>
      </rPr>
      <t xml:space="preserve"> are automatically summed, allowing for comparative analysis of alternative proposals (i.e., "what if's").</t>
    </r>
  </si>
  <si>
    <t>Earning points:</t>
  </si>
  <si>
    <r>
      <t>Complete the Sustainable Development Worksheet for</t>
    </r>
    <r>
      <rPr>
        <sz val="10"/>
        <rFont val="Arial"/>
        <family val="2"/>
      </rPr>
      <t xml:space="preserve"> ALL </t>
    </r>
    <r>
      <rPr>
        <sz val="10"/>
        <rFont val="Arial"/>
      </rPr>
      <t>projects.</t>
    </r>
  </si>
  <si>
    <t>Lead Based Paint and/or Asbestos mitigation required</t>
  </si>
  <si>
    <t>Majority of building glazing within 30º of south</t>
  </si>
  <si>
    <t>Minimum of 75% of glazing within 30º of south</t>
  </si>
  <si>
    <t>More than 25% of glazing within 30º of east or west</t>
  </si>
  <si>
    <t>All duct work located within conditioned envelope</t>
  </si>
  <si>
    <t>Complete the Improvement Project Worksheet ONLY for Improvement projects.</t>
  </si>
  <si>
    <t>Project Type (type "x" for Construction or Improvement Project)</t>
  </si>
  <si>
    <t>Sustainable Development Workbook</t>
  </si>
  <si>
    <t>Minimum 25% of exterior wall area earth sheltered</t>
  </si>
  <si>
    <t>Limit maximum infiltration to 2.50 Air Changes per Hour (ACH) at 50 pascals</t>
  </si>
  <si>
    <t>Air conditioner with minimum SEER rating of 13</t>
  </si>
  <si>
    <t>Air-to-Air Heatpump with minimum SEER rating of 12, EER rationg of 11 and HSPF rating of 8.0</t>
  </si>
  <si>
    <t>Geothermal Heat Pump with minimum EER rating of 14.1 and COP rating of 3.3</t>
  </si>
  <si>
    <t>Sealed combustion gas fired water heaters with minimum Energy Factor (EF) of 0.62</t>
  </si>
  <si>
    <t>Geothermal Heat Pump with minimum EER rating of 14.1, COP rating of 3.3 and DHW EF of 0.90</t>
  </si>
  <si>
    <t>Sealed combustion gas fired DHW system, with minimum EF or 0.62, combined with FCU space heating system</t>
  </si>
  <si>
    <t>Install indoor lighting with an average lighting efficiency ratio (Lumens per Watt) of 65</t>
  </si>
  <si>
    <t>Provide passive Radon mitigation measures per EPA standards</t>
  </si>
  <si>
    <t>9-1.1</t>
  </si>
  <si>
    <t>5-6.1</t>
  </si>
  <si>
    <t>1-1.2</t>
  </si>
  <si>
    <t>The Sustainable Development Worksheet contains Element Summaries for each of the credits in the worksheet.  It has the following three sections:</t>
  </si>
  <si>
    <t>1.  Element - A restatement of the required action to earn the particular credit.</t>
  </si>
  <si>
    <t>2.  Criteria - A restatement/summary of relevant sections from UFC.</t>
  </si>
  <si>
    <t>3.  References - The web links that provide more information for that credit.</t>
  </si>
  <si>
    <r>
      <t>2-2.2:</t>
    </r>
    <r>
      <rPr>
        <sz val="10"/>
        <rFont val="Arial"/>
        <family val="2"/>
      </rPr>
      <t xml:space="preserve">  Objectives of site development are to:
· Plan and provide adequate infrastructure
· Use residential building blocks to create neighborhood identity
· Orient buildings and paved surfaces to optimize solar control and minimize heat-islands
· Strengthen the neighborhood with efficient traffic patterns for vehicles and pedestrians
· Create a full range of private and shared recreational facilities; and
. Use sustainable landscape design to minimize impact on the environment and reduce water consumption.
</t>
    </r>
  </si>
  <si>
    <r>
      <t>8-2.1:</t>
    </r>
    <r>
      <rPr>
        <sz val="10"/>
        <rFont val="Arial"/>
        <family val="2"/>
      </rPr>
      <t xml:space="preserve">  Incorporate environmentally and economically beneficial landscape practices, as required by Executive Order 13148, Greening the Government through Leadership in Environmental Management (April 2000). Landscaping may consist of shrubs, trees, decorative fencing, earth sculpting, rocks or special gardens, and identification signs. Trees, natural areas, and native plant species should be preserved where possible. Grade sites so that slopes follow natural contours as much as possible.</t>
    </r>
  </si>
  <si>
    <r>
      <t>8-2.2:</t>
    </r>
    <r>
      <rPr>
        <sz val="10"/>
        <rFont val="Arial"/>
        <family val="2"/>
      </rPr>
      <t xml:space="preserve">  Plants should be native species that will require minimum maintenance and watering. Xeriscaping design principles, and plants of differing heights, shapes, color, and texture, should be used in landscaping. </t>
    </r>
  </si>
  <si>
    <r>
      <t>8-2.3:</t>
    </r>
    <r>
      <rPr>
        <sz val="10"/>
        <rFont val="Arial"/>
        <family val="2"/>
      </rPr>
      <t xml:space="preserve"> Landscape boundaries of neighborhoods to separate neighborhoods and clusters from major streets or incompatible off-site activities, and use landscaping to emphasize and reinforce sub-areas within the community. </t>
    </r>
  </si>
  <si>
    <r>
      <t>8-2.4:</t>
    </r>
    <r>
      <rPr>
        <sz val="10"/>
        <rFont val="Arial"/>
        <family val="2"/>
      </rPr>
      <t xml:space="preserve">  Design any Irrigation systems to minimize water consumption.</t>
    </r>
  </si>
  <si>
    <t>http://www.sustainable.doe.gov/landuse/urbanfor.shtml (Smart Communities Networ; Land Use Planning Strategies-Urban Forestry)</t>
  </si>
  <si>
    <t>http://www.sustainable.doe.gov/buildings/envirimp.shtml (Smart Communities Network; Green Building Principles-Environmental Impact)</t>
  </si>
  <si>
    <t>http://www.sustainable.doe.gov/pdf/sbt.pdf (Sustainable Building Technical Manual (1996))</t>
  </si>
  <si>
    <t>http://www.afcee.brooks.af.mil/dc/dcd/land/ldg/index.html (USAF Landscape Design Guide (1998))</t>
  </si>
  <si>
    <r>
      <t>3-3.1:</t>
    </r>
    <r>
      <rPr>
        <sz val="10"/>
        <rFont val="Arial"/>
      </rPr>
      <t xml:space="preserve"> Develop a storm water management system using 10-year storm frequency methodology and local requirements. Low Impact Development (LID) principles for storm water management, such as decentralized storm water retention, should be used in the land development process to conserve and protect natural resource systems and reduce infrastructure costs. Note: Consider children’s safety in design and construction of storm water structures.
</t>
    </r>
    <r>
      <rPr>
        <b/>
        <sz val="10"/>
        <rFont val="Arial"/>
        <family val="2"/>
      </rPr>
      <t/>
    </r>
  </si>
  <si>
    <r>
      <t>3-3.2:</t>
    </r>
    <r>
      <rPr>
        <sz val="10"/>
        <rFont val="Arial"/>
        <family val="2"/>
      </rPr>
      <t xml:space="preserve">  Areas should be designed for positive drainage away from housing units. Finish grade around perimeter of each housing unit should slope a minimum of 5% (15 cm (6 in) fall in 3.0 m (10 ft)) to carry surface water away from foundation walls. Where lot lines, walls, slopes, or other physical barriers prohibit 15 cm (6 in) fall in 3.0 m (10 ft), drains or swales should be provided to ensure drainage away from structure.</t>
    </r>
  </si>
  <si>
    <r>
      <t>3-3.3:</t>
    </r>
    <r>
      <rPr>
        <sz val="10"/>
        <rFont val="Arial"/>
        <family val="2"/>
      </rPr>
      <t xml:space="preserve">  Drains should be provided in accordance with IRC or IBC.</t>
    </r>
  </si>
  <si>
    <t>http://www.epa.gov/OWM/water-efficiency/final_final.pdf (Water-Efficient Landscaping (2002))</t>
  </si>
  <si>
    <t>http://www.nrdc.org/water/pollution/storm/chap12.asp (National Resources Defense Council; Low Impact Development (2001))</t>
  </si>
  <si>
    <t>http://www.eere.energy.gov/femp/technologies/water_efficiency.cfm (FEMP; Watter Efficiency - DOE  (2004))</t>
  </si>
  <si>
    <r>
      <t>8-1.1:</t>
    </r>
    <r>
      <rPr>
        <sz val="10"/>
        <rFont val="Arial"/>
      </rPr>
      <t xml:space="preserve">  Energy and water conservation standards and policies for new construction have been established to minimize energy and water consumption through applications of developed sustainable energy-efficient designs, construction, improvement, and appliance equipment selections and replacement. Building systems operation should not require special attention by unit occupants. Materials and equipment should be readily available and manufactured by firms of established performance in their field. 
</t>
    </r>
    <r>
      <rPr>
        <b/>
        <sz val="10"/>
        <rFont val="Arial"/>
        <family val="2"/>
      </rPr>
      <t/>
    </r>
  </si>
  <si>
    <r>
      <t>9-1.1:</t>
    </r>
    <r>
      <rPr>
        <sz val="10"/>
        <rFont val="Arial"/>
        <family val="2"/>
      </rPr>
      <t xml:space="preserve">  Executive Order 13123, Greening the Government through Energy-Efficient Management (June 1999), requires that sustainable design be an integral part of every project. Energy and water conservation are primary goals of sustainable design and development and are major requirements in complying with E.O. 13123. </t>
    </r>
  </si>
  <si>
    <t>New units should not be constructed in a 100-year floodplain. New housing must be located in compatible areas with respect to aircraft noise, as established in DODINST 4165.57 (Nov. 1977), Air Installation Compatible Use Zone (AICUZ). Military Family Housing sites should have a maximum Day-Night Average Level (DNL) rating of 65. These standards also apply to housing sites near heavily traveled highways or other noise generating facilities.</t>
  </si>
  <si>
    <t>Site preparation and site improvements, required exclusively for support of a housing project, should be included in the design and be included in total project cost. Site preparation work includes demolition of existing structures, correction of drainage problems and unsuitable subsurface conditions, clearing, grubbing, and rough grading as applicable. Site improvements include utility systems, roads, streets, curbs and gutters, walks, driveways, off-street parking, recreation areas, bike and jogging paths, lawns, landscaping, and finish grading as required to support function and livability of housing.</t>
  </si>
  <si>
    <t>http://yosemite.epa.gov/OAR/globalwarming.nsf/content/ActionsLocalHeatIslandEffect.html (Heat Island Effect)</t>
  </si>
  <si>
    <t>http://www.sustainable.doe.gov/landuse/lustrat.shtml (Smart Communities Network; Land Use Planning Strategies)</t>
  </si>
  <si>
    <t>http://www.nwf.org/backyardwildlifehabitat (National Wildlife Federation; Backyard Wildlife Habitat)</t>
  </si>
  <si>
    <t>http://www.enature.com (National Wildlife Federation; eNature)</t>
  </si>
  <si>
    <t>http://www.nativehabitats.org</t>
  </si>
  <si>
    <t>http://www.acorn-online.com/hedge/h-socs.htm (Native Plant Societies; State and Provincial)</t>
  </si>
  <si>
    <t>Use acceptable previously developed site and, when Life Cycle Cost effective, infrastructure</t>
  </si>
  <si>
    <t>Expand/enhance native habitat, or restore previously degraded habitats</t>
  </si>
  <si>
    <t>Protect trees identified on site plan</t>
  </si>
  <si>
    <t>Establish erosion, contamination and habitat control measures</t>
  </si>
  <si>
    <t>Use non-sprinkler irrigation systems for all plant beds and ground cover, where automatic irrigation systems are authorized</t>
  </si>
  <si>
    <t>Turf area not to exceed 50% of landscaped area</t>
  </si>
  <si>
    <t>No increase in storm water run off from the site</t>
  </si>
  <si>
    <t>Solar orientation: Long building axis within 30º east-west</t>
  </si>
  <si>
    <t>Improved unit glazing to reduce building envelope heat loss/gain &gt;= 5%</t>
  </si>
  <si>
    <t xml:space="preserve">Provide window and door flashing per climate specific EEBA Builder's Guide </t>
  </si>
  <si>
    <t>Provide a Drainage Plane, appropriate for exterior finish material, per climate specific EEBA Builder's Guide</t>
  </si>
  <si>
    <t>South facing roof overhangs designed to shade 50% of top story wall at Summer solstice</t>
  </si>
  <si>
    <t>Improved building insulation values to reduce building envelope heat loss/gain &gt;= 5%</t>
  </si>
  <si>
    <t>Provide mechanical ventilation system in accordance with recommendations of climate specific EEBA's Builders Guide</t>
  </si>
  <si>
    <t>HVAC equipment sized in accordance with ACCA Manual 'D', 'J' &amp; 'S', and provided with variable speed fans</t>
  </si>
  <si>
    <t>Supply 50% of DHW load through solar water heating system, where life cycle cost effective</t>
  </si>
  <si>
    <t xml:space="preserve">Provide Energy Star rated refrigerators </t>
  </si>
  <si>
    <t xml:space="preserve">Provide Energy Star rated dishwashers </t>
  </si>
  <si>
    <t>Install incandescent room light fixtures in all rooms</t>
  </si>
  <si>
    <t>Provide materials made with post-consumer recycled content, listed in EPA's Comprehensive Procurement guidelines (40CFR247)</t>
  </si>
  <si>
    <t xml:space="preserve">Provide occupant with building systems users manual, to ensure Indoor Environmental Quality </t>
  </si>
  <si>
    <t xml:space="preserve">Building sheathing, cabinets, countertops and shelving shall contain no added formaldehyde </t>
  </si>
  <si>
    <t xml:space="preserve">Design HVAC system to accommodate disposable HEPA filters </t>
  </si>
  <si>
    <t xml:space="preserve">Prevent infiltration of Carbon Monoxide from garage via: 1) detached garage; or 2) installation of garage exhaust fan and sealed separation wall and gaskets around garage-to-house door </t>
  </si>
  <si>
    <t>Design homes in accordance with HUD "Healthy Homes" standards</t>
  </si>
  <si>
    <t>Provide recycling cabinet in convenient location within the unit, including containers</t>
  </si>
  <si>
    <t>Provide construction and demolition waste management plan</t>
  </si>
  <si>
    <t>Recycle paving, concrete and/or masonry materials</t>
  </si>
  <si>
    <t>LEED 2.1</t>
  </si>
  <si>
    <t>Spirit</t>
  </si>
  <si>
    <t>Sustainable Sites</t>
  </si>
  <si>
    <t>Water Efficiency</t>
  </si>
  <si>
    <t>Energy &amp; Atmosphere</t>
  </si>
  <si>
    <t>Materials &amp; Resources</t>
  </si>
  <si>
    <t>IEQ</t>
  </si>
  <si>
    <t>Innovation &amp; Design</t>
  </si>
  <si>
    <t>Facility Delivery Process</t>
  </si>
  <si>
    <t>Current Mission</t>
  </si>
  <si>
    <t>Future Missions</t>
  </si>
  <si>
    <t>% Points</t>
  </si>
  <si>
    <t>Innovation and Design Process</t>
  </si>
  <si>
    <t>DHW Heat-pump water heater with minumum EF of 2.25</t>
  </si>
  <si>
    <t xml:space="preserve">Electric tankless water heater </t>
  </si>
  <si>
    <t>Sealed combustion gas fired tankless water heater</t>
  </si>
  <si>
    <t>"Heat Trap" piping installed on water heater tank inlet and outlet</t>
  </si>
  <si>
    <t>HVAC systems: (Record points for selected system(s))</t>
  </si>
  <si>
    <t>Use of roof radiant barriers, where life cycle cost effective</t>
  </si>
  <si>
    <t>Certified</t>
  </si>
  <si>
    <t>Silver</t>
  </si>
  <si>
    <t>Gold</t>
  </si>
  <si>
    <t>Military Housing</t>
  </si>
  <si>
    <t>Platinum</t>
  </si>
  <si>
    <t>Bronze</t>
  </si>
  <si>
    <t xml:space="preserve">Innovation in Design </t>
  </si>
  <si>
    <t>Provide Specific Title:</t>
  </si>
  <si>
    <t>Criteria</t>
  </si>
  <si>
    <t>Reference</t>
  </si>
  <si>
    <t>Site Planning:  Planners and designers shall ensure that special attention areas such as wetlands, coastal/shoreline zones, and natural habitats are considered when making neighborhood improvements or executing new construction projects in accordance with National environmental Policy Act (NEPA).  New housing must be located in compatible areas with respect to noise as established in DODINST 4165.57 (Nov 8, 1977), Air Installation Compatible Use Zones (AICUZ).  In general, Military family housing sites should be restricted to Noise Zone 1, having a rating of 0-55 Day-Night average level (DNL) in Ldn.  Housing development is discouraged above Ldn 65.  The standards also apply to housing sites near heavily traveled highways or other noise generating facilities.  All site preparation, site improvements, and off-site roads and utility systems required exclusively for support of a housing project must be included in the design.  This work should be included within the total project cost.</t>
  </si>
  <si>
    <t>Use of certified wood products and bio-based products</t>
  </si>
  <si>
    <t>Create a comprehensive inventory of all site elements like:</t>
  </si>
  <si>
    <t>Employ as many strategies as possible to reduce the use of potable water for landscape watering, car washing or other exterior uses; sanitary waste removal; and domestic water use. The average American family of four uses over 100,000 gallons of water per year just for domestic, in-house water consumption. This translates roughly to 100 gallons per day per person.</t>
  </si>
  <si>
    <t xml:space="preserve">Develop strategies for innovative ground water recharge from water wastes. </t>
  </si>
  <si>
    <t xml:space="preserve"> - Storm water assessment especially for existing conditions. </t>
  </si>
  <si>
    <t xml:space="preserve"> - Soil conditions and grades. </t>
  </si>
  <si>
    <t xml:space="preserve"> -  Local climate conditions, noting microclimate conditions and precipitation records by month. </t>
  </si>
  <si>
    <t xml:space="preserve"> -  Water availability and flow on site. </t>
  </si>
  <si>
    <t xml:space="preserve"> -  Vegetation, trees and habitat. </t>
  </si>
  <si>
    <t xml:space="preserve">     Bronze  = 40 - 49%</t>
  </si>
  <si>
    <t xml:space="preserve">     Silver  = 50 - 59%</t>
  </si>
  <si>
    <t xml:space="preserve">     Gold  =  60 - 79%</t>
  </si>
  <si>
    <t>Storm Water Management - determine anticipated storm water loads and use LID principles to establish creative alternatives to reducing the quantity of storm water while improving the quality of the storm water runoff.   Reduce the amount of impervious paving material to allow for groundwater recharge.</t>
  </si>
  <si>
    <r>
      <t xml:space="preserve"> </t>
    </r>
    <r>
      <rPr>
        <sz val="12"/>
        <rFont val="Arial"/>
        <family val="2"/>
      </rPr>
      <t>Solar path throughout the year and location of North, and wind availability, speed and direction throughout the year.</t>
    </r>
  </si>
  <si>
    <r>
      <t>§</t>
    </r>
    <r>
      <rPr>
        <sz val="7"/>
        <rFont val="Times New Roman"/>
        <family val="1"/>
      </rPr>
      <t xml:space="preserve">         </t>
    </r>
    <r>
      <rPr>
        <sz val="12"/>
        <rFont val="Arial"/>
        <family val="2"/>
      </rPr>
      <t>Use durable materials.</t>
    </r>
  </si>
  <si>
    <r>
      <t>§</t>
    </r>
    <r>
      <rPr>
        <sz val="7"/>
        <rFont val="Times New Roman"/>
        <family val="1"/>
      </rPr>
      <t xml:space="preserve">         </t>
    </r>
    <r>
      <rPr>
        <sz val="12"/>
        <rFont val="Arial"/>
        <family val="2"/>
      </rPr>
      <t>Use recyclable materials.  Avoid composite materials that are hard to recycle.</t>
    </r>
  </si>
  <si>
    <r>
      <t>§</t>
    </r>
    <r>
      <rPr>
        <sz val="7"/>
        <rFont val="Times New Roman"/>
        <family val="1"/>
      </rPr>
      <t xml:space="preserve">         </t>
    </r>
    <r>
      <rPr>
        <sz val="12"/>
        <rFont val="Arial"/>
        <family val="2"/>
      </rPr>
      <t>Design to modular dimension of the materials.</t>
    </r>
  </si>
  <si>
    <r>
      <t>§</t>
    </r>
    <r>
      <rPr>
        <sz val="7"/>
        <rFont val="Times New Roman"/>
        <family val="1"/>
      </rPr>
      <t xml:space="preserve">         </t>
    </r>
    <r>
      <rPr>
        <sz val="12"/>
        <rFont val="Arial"/>
        <family val="2"/>
      </rPr>
      <t xml:space="preserve">Use highest recycled content materials.  At minimum, meet EPA standards for designated products.  See </t>
    </r>
    <r>
      <rPr>
        <u/>
        <sz val="11"/>
        <color indexed="12"/>
        <rFont val="Arial"/>
        <family val="2"/>
      </rPr>
      <t>www.epa.gov/cpg/products.htm</t>
    </r>
    <r>
      <rPr>
        <sz val="12"/>
        <rFont val="Arial"/>
        <family val="2"/>
      </rPr>
      <t xml:space="preserve"> .</t>
    </r>
  </si>
  <si>
    <r>
      <t>§</t>
    </r>
    <r>
      <rPr>
        <sz val="7"/>
        <rFont val="Times New Roman"/>
        <family val="1"/>
      </rPr>
      <t xml:space="preserve">         </t>
    </r>
    <r>
      <rPr>
        <sz val="12"/>
        <rFont val="Arial"/>
        <family val="2"/>
      </rPr>
      <t>Use rapidly renewable “bio-based” content materials.</t>
    </r>
  </si>
  <si>
    <r>
      <t>§</t>
    </r>
    <r>
      <rPr>
        <sz val="7"/>
        <rFont val="Times New Roman"/>
        <family val="1"/>
      </rPr>
      <t xml:space="preserve">         </t>
    </r>
    <r>
      <rPr>
        <sz val="12"/>
        <rFont val="Arial"/>
        <family val="2"/>
      </rPr>
      <t>Specify regionally manufactured or harvested materials.</t>
    </r>
  </si>
  <si>
    <r>
      <t>§</t>
    </r>
    <r>
      <rPr>
        <sz val="7"/>
        <rFont val="Times New Roman"/>
        <family val="1"/>
      </rPr>
      <t xml:space="preserve">         </t>
    </r>
    <r>
      <rPr>
        <sz val="12"/>
        <rFont val="Arial"/>
        <family val="2"/>
      </rPr>
      <t>Determine availability of Forest Stewardship Council (FSC) Certified Wood.</t>
    </r>
  </si>
  <si>
    <r>
      <t>§</t>
    </r>
    <r>
      <rPr>
        <sz val="7"/>
        <rFont val="Times New Roman"/>
        <family val="1"/>
      </rPr>
      <t xml:space="preserve">         </t>
    </r>
    <r>
      <rPr>
        <sz val="12"/>
        <rFont val="Arial"/>
        <family val="2"/>
      </rPr>
      <t>Compare initial cost and Life Cycle Cost (LCC).</t>
    </r>
  </si>
  <si>
    <r>
      <t>§</t>
    </r>
    <r>
      <rPr>
        <sz val="7"/>
        <rFont val="Times New Roman"/>
        <family val="1"/>
      </rPr>
      <t xml:space="preserve">         </t>
    </r>
    <r>
      <rPr>
        <sz val="12"/>
        <rFont val="Arial"/>
        <family val="2"/>
      </rPr>
      <t>Make a comparison of embodied energy for similar materials.</t>
    </r>
  </si>
  <si>
    <r>
      <t>§</t>
    </r>
    <r>
      <rPr>
        <sz val="7"/>
        <rFont val="Times New Roman"/>
        <family val="1"/>
      </rPr>
      <t xml:space="preserve">         </t>
    </r>
    <r>
      <rPr>
        <sz val="12"/>
        <rFont val="Arial"/>
        <family val="2"/>
      </rPr>
      <t>Consider prefabricated assemblies such as SIPs (Structural Insulated Panels) which use less material to do more functions (SIPs are load bearing and highly insulated).</t>
    </r>
  </si>
  <si>
    <r>
      <t>§</t>
    </r>
    <r>
      <rPr>
        <sz val="7"/>
        <rFont val="Times New Roman"/>
        <family val="1"/>
      </rPr>
      <t xml:space="preserve">         </t>
    </r>
    <r>
      <rPr>
        <sz val="12"/>
        <rFont val="Arial"/>
        <family val="2"/>
      </rPr>
      <t>Specify indoor finish materials that are healthier, less likely to induce allergic reactions and off-gas little to no VOCs or other harmful, toxic or indoor polluting substances.</t>
    </r>
  </si>
  <si>
    <r>
      <t xml:space="preserve">Think carefully about all materials that will be used on the project and prudently examine trade-offs between initial cost and life-cycle costs. References for material selection include the Whole Building Design Guide, Building Materials section at </t>
    </r>
    <r>
      <rPr>
        <u/>
        <sz val="12"/>
        <color indexed="12"/>
        <rFont val="Arial"/>
        <family val="2"/>
      </rPr>
      <t>http://www.wbdg.org/design/index.php?cn=2.8.4&amp;cx=0</t>
    </r>
    <r>
      <rPr>
        <sz val="12"/>
        <rFont val="Arial"/>
        <family val="2"/>
      </rPr>
      <t xml:space="preserve"> and the NIST “Building for Environmental and Economic Sustainability (BEES)” software, </t>
    </r>
    <r>
      <rPr>
        <u/>
        <sz val="12"/>
        <color indexed="12"/>
        <rFont val="Arial"/>
        <family val="2"/>
      </rPr>
      <t>http://www.bfrl.nist.gov/oae/software/bees.html</t>
    </r>
  </si>
  <si>
    <t xml:space="preserve">LEED Accredited Design Professional </t>
  </si>
  <si>
    <t>On-site recycling of appropriate demolition waste as soil amendments</t>
  </si>
  <si>
    <t>If the design team is not using an existing tool and needs to consider impacts of building materials, the following elements can be evaluated:</t>
  </si>
  <si>
    <t xml:space="preserve"> - Specify regionally manufactured or harvested materials.</t>
  </si>
  <si>
    <t xml:space="preserve"> - Compare initial cost and Life Cycle Cost (LCC).</t>
  </si>
  <si>
    <t xml:space="preserve"> - Make a comparison of embodied energy for similar materials.</t>
  </si>
  <si>
    <t xml:space="preserve"> - Consider prefabricated assemblies such as SIPs (Structural Insulated Panels) which use less material to do more functions (SIPs are load bearing and highly insulated).</t>
  </si>
  <si>
    <t xml:space="preserve"> - Specify indoor finish materials that are healthier, less likely to induce allergic reactions and off-gas little to no VOCs or other harmful, toxic or indoor polluting substances.</t>
  </si>
  <si>
    <t xml:space="preserve"> - Consider the environmental performance of the manufacturer and their manufacturing process.</t>
  </si>
  <si>
    <t xml:space="preserve"> -  Use durable materials.</t>
  </si>
  <si>
    <t xml:space="preserve"> -   Use recyclable materials.  Avoid composite materials that are hard to recycle.</t>
  </si>
  <si>
    <t xml:space="preserve"> -   Design to modular dimension of the materials.</t>
  </si>
  <si>
    <r>
      <t xml:space="preserve"> - Use highest recycled content materials.  At minimum, meet EPA standards for designated products.  See </t>
    </r>
    <r>
      <rPr>
        <u/>
        <sz val="12"/>
        <color indexed="12"/>
        <rFont val="Arial"/>
        <family val="2"/>
      </rPr>
      <t>www.epa.gov/cpg/products.htm</t>
    </r>
    <r>
      <rPr>
        <sz val="12"/>
        <rFont val="Arial"/>
        <family val="2"/>
      </rPr>
      <t xml:space="preserve"> .</t>
    </r>
  </si>
  <si>
    <t xml:space="preserve"> -  Use rapidly renewable “bio-based” content materials.</t>
  </si>
  <si>
    <t xml:space="preserve"> -  Determine availability of Forest Stewardship Council (FSC) Certified Wood.</t>
  </si>
  <si>
    <t>Consider use of a roof rainwater-harvesting scheme.</t>
  </si>
  <si>
    <t>Indoor Environment Quality</t>
  </si>
  <si>
    <t>Innovation &amp; Design Process</t>
  </si>
  <si>
    <r>
      <t xml:space="preserve">Consider use of systems applied gray-water for disposal of sanitary wastes or irrigation purposes to the extent permitted by component policy.  See USAF ETL 02-17, Use of Non-Potable Water to Replace Potable Water, </t>
    </r>
    <r>
      <rPr>
        <sz val="12"/>
        <rFont val="Arial"/>
        <family val="2"/>
      </rPr>
      <t xml:space="preserve">http://www.afcesa.af.mil/Publications/ETLs/ETL%2002-17.pdf </t>
    </r>
    <r>
      <rPr>
        <sz val="12"/>
        <color indexed="8"/>
        <rFont val="Arial"/>
        <family val="2"/>
      </rPr>
      <t xml:space="preserve"> </t>
    </r>
  </si>
  <si>
    <r>
      <t xml:space="preserve"> </t>
    </r>
    <r>
      <rPr>
        <sz val="12"/>
        <rFont val="Arial"/>
        <family val="2"/>
      </rPr>
      <t xml:space="preserve">Develop a Residents’ Manual highlighting the “green” features of the unit and include equipment maintenance suggestions, when to change filters, how to use the programmable thermostat, and suggestions for alternate, non-toxic cleaning or pest management products and techniques. See:  </t>
    </r>
    <r>
      <rPr>
        <u/>
        <sz val="12"/>
        <color indexed="12"/>
        <rFont val="Arial"/>
        <family val="2"/>
      </rPr>
      <t>http://www.epa.gov/opptintr/epp/cleaners/select/matrix.htm</t>
    </r>
    <r>
      <rPr>
        <sz val="12"/>
        <rFont val="Arial"/>
        <family val="2"/>
      </rPr>
      <t xml:space="preserve"> and </t>
    </r>
    <r>
      <rPr>
        <u/>
        <sz val="12"/>
        <color indexed="12"/>
        <rFont val="Arial"/>
        <family val="2"/>
      </rPr>
      <t>http://www.afcesa.af.mil/Directorate/CES/Mechanical/Pest/Pest.htm</t>
    </r>
  </si>
  <si>
    <t>Provide for an annual HERS rating check ups for the units and verify performance of equipment installed in the unit.</t>
  </si>
  <si>
    <t xml:space="preserve">Design for ventilation effectiveness and proper balance of fresh air supply either through mechanical means, natural ventilation, whole house fans, etc. </t>
  </si>
  <si>
    <r>
      <t>▪</t>
    </r>
    <r>
      <rPr>
        <sz val="7"/>
        <rFont val="Times New Roman"/>
        <family val="1"/>
      </rPr>
      <t xml:space="preserve">         </t>
    </r>
    <r>
      <rPr>
        <sz val="12"/>
        <rFont val="Arial"/>
        <family val="2"/>
      </rPr>
      <t>Establish and conduct a radon-testing program on base.</t>
    </r>
  </si>
  <si>
    <r>
      <t>▪</t>
    </r>
    <r>
      <rPr>
        <sz val="7"/>
        <rFont val="Times New Roman"/>
        <family val="1"/>
      </rPr>
      <t xml:space="preserve">         </t>
    </r>
    <r>
      <rPr>
        <sz val="12"/>
        <rFont val="Arial"/>
        <family val="2"/>
      </rPr>
      <t>In regions with known concentrations of radon, ensure that foundation walls and slabs are properly designed to mitigate or eliminate seepage of radon into the structure.</t>
    </r>
  </si>
  <si>
    <r>
      <t>▪</t>
    </r>
    <r>
      <rPr>
        <sz val="7"/>
        <rFont val="Times New Roman"/>
        <family val="1"/>
      </rPr>
      <t xml:space="preserve">         </t>
    </r>
    <r>
      <rPr>
        <sz val="12"/>
        <rFont val="Arial"/>
        <family val="2"/>
      </rPr>
      <t>In new and existing structures, provide methods to adequately ventilate the entire structure to increase the number of air changes (replacement of the unit’s air volume) per day.</t>
    </r>
  </si>
  <si>
    <r>
      <t>▪</t>
    </r>
    <r>
      <rPr>
        <sz val="7"/>
        <rFont val="Times New Roman"/>
        <family val="1"/>
      </rPr>
      <t xml:space="preserve">         </t>
    </r>
    <r>
      <rPr>
        <sz val="12"/>
        <rFont val="Arial"/>
        <family val="2"/>
      </rPr>
      <t>Consult the following for additional guidance:</t>
    </r>
  </si>
  <si>
    <r>
      <t>ú</t>
    </r>
    <r>
      <rPr>
        <sz val="7"/>
        <rFont val="Times New Roman"/>
        <family val="1"/>
      </rPr>
      <t xml:space="preserve">         </t>
    </r>
    <r>
      <rPr>
        <sz val="12"/>
        <rFont val="Arial"/>
        <family val="2"/>
      </rPr>
      <t>DA Publication: AR 200-1, Chapter 11, Army Radon Reduction Program.</t>
    </r>
  </si>
  <si>
    <r>
      <t>ú</t>
    </r>
    <r>
      <rPr>
        <sz val="7"/>
        <rFont val="Times New Roman"/>
        <family val="1"/>
      </rPr>
      <t xml:space="preserve">         </t>
    </r>
    <r>
      <rPr>
        <sz val="12"/>
        <rFont val="Arial"/>
        <family val="2"/>
      </rPr>
      <t>EPA 520/11-87-20, Radon Reference Manual.</t>
    </r>
  </si>
  <si>
    <r>
      <t>ú</t>
    </r>
    <r>
      <rPr>
        <sz val="7"/>
        <rFont val="Times New Roman"/>
        <family val="1"/>
      </rPr>
      <t xml:space="preserve">         </t>
    </r>
    <r>
      <rPr>
        <sz val="12"/>
        <rFont val="Arial"/>
        <family val="2"/>
      </rPr>
      <t>EPA 600/8-88-087, Radon-Resistant Residential New Construction.</t>
    </r>
  </si>
  <si>
    <r>
      <t>ú</t>
    </r>
    <r>
      <rPr>
        <sz val="7"/>
        <rFont val="Times New Roman"/>
        <family val="1"/>
      </rPr>
      <t xml:space="preserve">         </t>
    </r>
    <r>
      <rPr>
        <sz val="12"/>
        <rFont val="Arial"/>
        <family val="2"/>
      </rPr>
      <t>EPA 625/5-87/019, Radon Reduction Techniques for Detached Houses.</t>
    </r>
  </si>
  <si>
    <r>
      <t>ú</t>
    </r>
    <r>
      <rPr>
        <sz val="7"/>
        <rFont val="Times New Roman"/>
        <family val="1"/>
      </rPr>
      <t xml:space="preserve">         </t>
    </r>
    <r>
      <rPr>
        <sz val="12"/>
        <rFont val="Arial"/>
        <family val="2"/>
      </rPr>
      <t>EPA 625/5-88/024, Application of Radon Reduction Methods.</t>
    </r>
  </si>
  <si>
    <r>
      <t>ú</t>
    </r>
    <r>
      <rPr>
        <sz val="7"/>
        <rFont val="Times New Roman"/>
        <family val="1"/>
      </rPr>
      <t xml:space="preserve">         </t>
    </r>
    <r>
      <rPr>
        <sz val="12"/>
        <rFont val="Arial"/>
        <family val="2"/>
      </rPr>
      <t>EPA 86-004, Citizens’ Guide to Radon, l986, U.S. Environmental Protection Agency, Office of Air and Radiation, Washington, DC.</t>
    </r>
  </si>
  <si>
    <r>
      <t>ú</t>
    </r>
    <r>
      <rPr>
        <sz val="7"/>
        <rFont val="Times New Roman"/>
        <family val="1"/>
      </rPr>
      <t xml:space="preserve">         </t>
    </r>
    <r>
      <rPr>
        <sz val="12"/>
        <rFont val="Arial"/>
        <family val="2"/>
      </rPr>
      <t>EPA 520/1-90-017, The National Radon Contractor Proficiency Program, July l990, U.S. Environmental Protection Agency, Office of Radiation Programs, Washington, DC.</t>
    </r>
  </si>
  <si>
    <t>2-2</t>
  </si>
  <si>
    <t>2-2.2</t>
  </si>
  <si>
    <t>3-3.1</t>
  </si>
  <si>
    <t>8-1.1</t>
  </si>
  <si>
    <t>8-1.2</t>
  </si>
  <si>
    <t>Domestic Hot Water (DHW) Sytems</t>
  </si>
  <si>
    <t>8-1.5</t>
  </si>
  <si>
    <t>9-1.3</t>
  </si>
  <si>
    <r>
      <t>UFC Criteria</t>
    </r>
    <r>
      <rPr>
        <sz val="10"/>
        <rFont val="Arial"/>
      </rPr>
      <t xml:space="preserve">: </t>
    </r>
    <r>
      <rPr>
        <b/>
        <sz val="10"/>
        <rFont val="Arial"/>
        <family val="2"/>
      </rPr>
      <t>2-2</t>
    </r>
  </si>
  <si>
    <t>Interior Recycling Cabinets</t>
  </si>
  <si>
    <t>Mold Prevention</t>
  </si>
  <si>
    <t>Pest Management</t>
  </si>
  <si>
    <t>Asbestos and Lead-Based Paint Mitigation</t>
  </si>
  <si>
    <t>Occupant Recycling</t>
  </si>
  <si>
    <r>
      <t>UFC Criteria:</t>
    </r>
    <r>
      <rPr>
        <b/>
        <sz val="10"/>
        <rFont val="Arial"/>
        <family val="2"/>
      </rPr>
      <t xml:space="preserve">  2-2.2, 8-2.1, 8-2.2, 8-2.3, 8-2.4</t>
    </r>
  </si>
  <si>
    <r>
      <t>UFC Criteria</t>
    </r>
    <r>
      <rPr>
        <b/>
        <sz val="10"/>
        <rFont val="Arial"/>
        <family val="2"/>
      </rPr>
      <t xml:space="preserve">  3-3.1, 3-3.2, 3-3.3</t>
    </r>
  </si>
  <si>
    <r>
      <t>UFC Criteria</t>
    </r>
    <r>
      <rPr>
        <b/>
        <sz val="10"/>
        <rFont val="Arial"/>
        <family val="2"/>
      </rPr>
      <t xml:space="preserve">  8-1.1, 9-1.1, 9-1.3</t>
    </r>
  </si>
  <si>
    <t xml:space="preserve">Site designs should ensure that construction avoids, to the maximum extent practicable, wetlands, coastal and shoreline zones, and natural habitats when making neighborhood improvements or executing construction projects. These projects must undergo environmental impact analyses in compliance with the 1969 National Environmental Policy Act (NEPA) as implemented by Council on Environmental Quality regulations found at 40 CFR 1500-1508.
</t>
  </si>
  <si>
    <r>
      <t>ú</t>
    </r>
    <r>
      <rPr>
        <sz val="7"/>
        <rFont val="Times New Roman"/>
        <family val="1"/>
      </rPr>
      <t xml:space="preserve">         </t>
    </r>
    <r>
      <rPr>
        <sz val="12"/>
        <rFont val="Arial"/>
        <family val="2"/>
      </rPr>
      <t>EPA 520/1-90-001, National Radon Measurement Proficiency Program, Cumulative Proficiency Report, January 1990, U.S. Environmental Protection Agency, Office of Radiation Programs, Washington, DC.</t>
    </r>
  </si>
  <si>
    <r>
      <t>ú</t>
    </r>
    <r>
      <rPr>
        <sz val="7"/>
        <rFont val="Times New Roman"/>
        <family val="1"/>
      </rPr>
      <t xml:space="preserve">         </t>
    </r>
    <r>
      <rPr>
        <sz val="12"/>
        <rFont val="Arial"/>
        <family val="2"/>
      </rPr>
      <t>Indoor Radon and Radon Decay Product Measurement Protocols, U.S. Environmental Protection Agency, Office of Radiation Programs, Las Vegas Facility, Las Vegas, NV.</t>
    </r>
  </si>
  <si>
    <r>
      <t>ú</t>
    </r>
    <r>
      <rPr>
        <sz val="7"/>
        <rFont val="Times New Roman"/>
        <family val="1"/>
      </rPr>
      <t xml:space="preserve">         </t>
    </r>
    <r>
      <rPr>
        <sz val="12"/>
        <rFont val="Arial"/>
        <family val="2"/>
      </rPr>
      <t>EPA Model Standards and Techniques for Control of Radon in New Residential Buildings</t>
    </r>
    <r>
      <rPr>
        <b/>
        <sz val="12"/>
        <rFont val="Arial"/>
        <family val="2"/>
      </rPr>
      <t>.</t>
    </r>
  </si>
  <si>
    <r>
      <t>Design Criteria</t>
    </r>
    <r>
      <rPr>
        <sz val="12"/>
        <rFont val="Arial"/>
        <family val="2"/>
      </rPr>
      <t xml:space="preserve"> </t>
    </r>
    <r>
      <rPr>
        <b/>
        <sz val="12"/>
        <rFont val="Arial"/>
        <family val="2"/>
      </rPr>
      <t>:</t>
    </r>
  </si>
  <si>
    <t>Use Integrated Pest Management practices to minimize occupant exposure to harmful chemicals.  Termite infestation, although present throughout the U.S., tends to occur more severely in warmer climates.  If termite infestation occurs, it is usually found in wood members in close proximity to the ground.  There are several methods to retard termite infestation; the most common method is the use of chemicals in the ground around and below the foundation wall.  However, using chemicals is a reactive response.  The damage may have already been done.</t>
  </si>
  <si>
    <r>
      <t>Where chemical treatment is determined to be warranted, supervised application of Termidor for exterior below grade applications is effective.  If application is determined warranted, application must be</t>
    </r>
    <r>
      <rPr>
        <sz val="12"/>
        <color indexed="10"/>
        <rFont val="Helvetica"/>
      </rPr>
      <t xml:space="preserve"> </t>
    </r>
    <r>
      <rPr>
        <sz val="12"/>
        <rFont val="Helvetica"/>
      </rPr>
      <t>in strict compliance with suppliers’ directions and the guidance and overview of the Base Pest Control authorities.</t>
    </r>
  </si>
  <si>
    <t>Design Criteria</t>
  </si>
  <si>
    <r>
      <t>▪</t>
    </r>
    <r>
      <rPr>
        <sz val="7"/>
        <rFont val="Times New Roman"/>
        <family val="1"/>
      </rPr>
      <t xml:space="preserve">         </t>
    </r>
    <r>
      <rPr>
        <sz val="12"/>
        <rFont val="Arial"/>
        <family val="2"/>
      </rPr>
      <t>Ensure the likelihood of infestation is considered during new and renovation projects.  Select the best method of prevention based on local conditions.</t>
    </r>
  </si>
  <si>
    <r>
      <t>▪</t>
    </r>
    <r>
      <rPr>
        <sz val="7"/>
        <rFont val="Times New Roman"/>
        <family val="1"/>
      </rPr>
      <t xml:space="preserve">         </t>
    </r>
    <r>
      <rPr>
        <sz val="12"/>
        <rFont val="Arial"/>
        <family val="2"/>
      </rPr>
      <t>Be proactive by using methods to inhibit infestation before the problem begins.</t>
    </r>
  </si>
  <si>
    <r>
      <t>▪</t>
    </r>
    <r>
      <rPr>
        <sz val="7"/>
        <rFont val="Times New Roman"/>
        <family val="1"/>
      </rPr>
      <t xml:space="preserve">         </t>
    </r>
    <r>
      <rPr>
        <sz val="12"/>
        <rFont val="Arial"/>
        <family val="2"/>
      </rPr>
      <t>Use pressure-treated wood in all cases where wood structural members are either less than 18 inches above grade or are accessible by termites from grade.</t>
    </r>
  </si>
  <si>
    <r>
      <t>▪</t>
    </r>
    <r>
      <rPr>
        <sz val="7"/>
        <rFont val="Times New Roman"/>
        <family val="1"/>
      </rPr>
      <t xml:space="preserve">         </t>
    </r>
    <r>
      <rPr>
        <sz val="12"/>
        <rFont val="Arial"/>
        <family val="2"/>
      </rPr>
      <t>The Uniform Building Code requires a minimum clearance of 18 inches between the bottom of unprotected floor joists (12 inches for girders) and the ground.</t>
    </r>
  </si>
  <si>
    <r>
      <t>▪</t>
    </r>
    <r>
      <rPr>
        <sz val="7"/>
        <rFont val="Times New Roman"/>
        <family val="1"/>
      </rPr>
      <t xml:space="preserve">         </t>
    </r>
    <r>
      <rPr>
        <sz val="12"/>
        <rFont val="Arial"/>
        <family val="2"/>
      </rPr>
      <t>Ensure adequate ventilation of and positive drainage in crawl spaces.</t>
    </r>
  </si>
  <si>
    <r>
      <t>▪</t>
    </r>
    <r>
      <rPr>
        <sz val="7"/>
        <rFont val="Times New Roman"/>
        <family val="1"/>
      </rPr>
      <t xml:space="preserve">         </t>
    </r>
    <r>
      <rPr>
        <sz val="12"/>
        <rFont val="Arial"/>
        <family val="2"/>
      </rPr>
      <t>Do not locate heating and cooling ducts in or under slabs on grade in all geographic areas that are subject to termite infestation.</t>
    </r>
  </si>
  <si>
    <r>
      <t>▪</t>
    </r>
    <r>
      <rPr>
        <sz val="7"/>
        <rFont val="Times New Roman"/>
        <family val="1"/>
      </rPr>
      <t xml:space="preserve">         </t>
    </r>
    <r>
      <rPr>
        <sz val="12"/>
        <rFont val="Arial"/>
        <family val="2"/>
      </rPr>
      <t>In revitalization projects, replace all HVAC ducts in or below the floor slab with an above-the-floor system.</t>
    </r>
  </si>
  <si>
    <t>The most common entry point to a living unit is from beneath the utility wall of the laundry.  Moisture inside a dampened wall cavity such as the one housing the washer drain will negate any 18-inch limit to their ability to manufacture the essential mud tunnel.  Ensure an adequate seal is provided to all plumbing penetration from subsoil.</t>
  </si>
  <si>
    <t xml:space="preserve">Consider the environmental performance of the manufacturer and their manufacturing process. </t>
  </si>
  <si>
    <t>Avoid asbestos-containing products and mitigate asbestos hazards in existing structures.  Asbestos refers to the group of silicate-based fibers that are found in some soils and rocks and have been frequently used for a number of applications relating to buildings.  There are two basic varieties of asbestos-containing materials (ACM): non-friable and friable.  Non-friable ACMs contain asbestos fibers within a tightly held matrix of cement or similar binding material.  The fibers remain in the matrix unless the ACM is broken, sanded, cut, or otherwise separated.  By contrast, friable ACMs can easily release fibers if a relatively small force is applied.  The inhalation or ingestion of asbestos fibers has been shown to increase the risk of several serious health problems, including lung cancer, asbestosis (scarring of the lung), and mesothelioma (cancer of the lung and stomach linings).</t>
  </si>
  <si>
    <r>
      <t>▪</t>
    </r>
    <r>
      <rPr>
        <sz val="7"/>
        <rFont val="Times New Roman"/>
        <family val="1"/>
      </rPr>
      <t xml:space="preserve">         </t>
    </r>
    <r>
      <rPr>
        <sz val="12"/>
        <rFont val="Arial"/>
        <family val="2"/>
      </rPr>
      <t xml:space="preserve">Use Environmental Protection Agency (EPA) document EPA 560/5.83-624, </t>
    </r>
    <r>
      <rPr>
        <i/>
        <sz val="12"/>
        <rFont val="Arial"/>
        <family val="2"/>
      </rPr>
      <t>Guidelines for Controlling Asbestos-Containing Materials in Buildings</t>
    </r>
    <r>
      <rPr>
        <sz val="12"/>
        <rFont val="Arial"/>
        <family val="2"/>
      </rPr>
      <t>, for guidance on reducing asbestos contamination and on the use, handling, and removal of materials that contain asbestos.</t>
    </r>
  </si>
  <si>
    <r>
      <t>▪</t>
    </r>
    <r>
      <rPr>
        <sz val="7"/>
        <rFont val="Times New Roman"/>
        <family val="1"/>
      </rPr>
      <t xml:space="preserve">         </t>
    </r>
    <r>
      <rPr>
        <sz val="12"/>
        <rFont val="Arial"/>
        <family val="2"/>
      </rPr>
      <t>In existing housing, it is not mandatory that all asbestos be removed.  In renovation projects, however, where some asbestos insulation must be removed in order to modify or replace piping in a system, remove all asbestos insulation in the system and replace it with an acceptable insulation.  This policy applies also to other building materials containing friable asbestos.  If the integrity of some of the ACM is infringed to the extent that exposure to residents will result, remove all of that ACM.</t>
    </r>
  </si>
  <si>
    <r>
      <t>▪</t>
    </r>
    <r>
      <rPr>
        <sz val="7"/>
        <rFont val="Times New Roman"/>
        <family val="1"/>
      </rPr>
      <t xml:space="preserve">         </t>
    </r>
    <r>
      <rPr>
        <sz val="12"/>
        <rFont val="Arial"/>
        <family val="2"/>
      </rPr>
      <t>For additional guidance, refer to the Asbestos Handbook for Remodeling, 1989, published by the National Association of Home Builders, Washington, DC.</t>
    </r>
  </si>
  <si>
    <r>
      <t xml:space="preserve">     Platinum  </t>
    </r>
    <r>
      <rPr>
        <b/>
        <u/>
        <sz val="10"/>
        <rFont val="Arial"/>
        <family val="2"/>
      </rPr>
      <t>&gt;</t>
    </r>
    <r>
      <rPr>
        <b/>
        <sz val="10"/>
        <rFont val="Arial"/>
        <family val="2"/>
      </rPr>
      <t xml:space="preserve"> 80%</t>
    </r>
  </si>
  <si>
    <r>
      <t xml:space="preserve">Element: </t>
    </r>
    <r>
      <rPr>
        <b/>
        <sz val="10"/>
        <rFont val="Arial"/>
        <family val="2"/>
      </rPr>
      <t xml:space="preserve"> 3.0</t>
    </r>
  </si>
  <si>
    <r>
      <t>Element:</t>
    </r>
    <r>
      <rPr>
        <b/>
        <sz val="10"/>
        <rFont val="Arial"/>
        <family val="2"/>
      </rPr>
      <t xml:space="preserve"> 4.0</t>
    </r>
  </si>
  <si>
    <r>
      <t>Element:</t>
    </r>
    <r>
      <rPr>
        <b/>
        <sz val="10"/>
        <rFont val="Arial"/>
        <family val="2"/>
      </rPr>
      <t xml:space="preserve"> 5.0</t>
    </r>
  </si>
  <si>
    <r>
      <t>Element:</t>
    </r>
    <r>
      <rPr>
        <b/>
        <sz val="10"/>
        <rFont val="Arial"/>
        <family val="2"/>
      </rPr>
      <t xml:space="preserve">  1.2</t>
    </r>
  </si>
  <si>
    <r>
      <t>Element:</t>
    </r>
    <r>
      <rPr>
        <b/>
        <sz val="10"/>
        <rFont val="Arial"/>
        <family val="2"/>
      </rPr>
      <t xml:space="preserve">  1.3</t>
    </r>
  </si>
  <si>
    <r>
      <t>Element:</t>
    </r>
    <r>
      <rPr>
        <b/>
        <sz val="10"/>
        <rFont val="Arial"/>
        <family val="2"/>
      </rPr>
      <t xml:space="preserve">  1.4</t>
    </r>
  </si>
  <si>
    <r>
      <t>▪</t>
    </r>
    <r>
      <rPr>
        <sz val="7"/>
        <rFont val="Times New Roman"/>
        <family val="1"/>
      </rPr>
      <t xml:space="preserve">         </t>
    </r>
    <r>
      <rPr>
        <sz val="12"/>
        <rFont val="Arial"/>
        <family val="2"/>
      </rPr>
      <t>Allow asbestos inspection and assessment to be conducted only by trained specialists accredited under a program meeting the minimum requirements established by EPA as authorized under the EPA</t>
    </r>
    <r>
      <rPr>
        <i/>
        <sz val="12"/>
        <rFont val="Arial"/>
        <family val="2"/>
      </rPr>
      <t xml:space="preserve"> Asbestos Hazardous Emergency Response Act</t>
    </r>
    <r>
      <rPr>
        <sz val="12"/>
        <rFont val="Arial"/>
        <family val="2"/>
      </rPr>
      <t xml:space="preserve"> (AHERA).</t>
    </r>
  </si>
  <si>
    <r>
      <t>▪</t>
    </r>
    <r>
      <rPr>
        <sz val="7"/>
        <rFont val="Times New Roman"/>
        <family val="1"/>
      </rPr>
      <t xml:space="preserve">         </t>
    </r>
    <r>
      <rPr>
        <sz val="12"/>
        <rFont val="Arial"/>
        <family val="2"/>
      </rPr>
      <t>Use only designers and contractors meeting the requirements of AHERA to plan, manage, and conduct asbestos abatement.</t>
    </r>
  </si>
  <si>
    <r>
      <t>▪</t>
    </r>
    <r>
      <rPr>
        <sz val="7"/>
        <rFont val="Times New Roman"/>
        <family val="1"/>
      </rPr>
      <t xml:space="preserve">         </t>
    </r>
    <r>
      <rPr>
        <sz val="12"/>
        <rFont val="Arial"/>
        <family val="2"/>
      </rPr>
      <t xml:space="preserve">Do not use or specify paint containing more than 0.06% lead by weight (calculated as lead metal).  Test existing lead paint for the above criteria and conduct abatement in accordance with HUD guidelines.  </t>
    </r>
  </si>
  <si>
    <r>
      <t>▪</t>
    </r>
    <r>
      <rPr>
        <sz val="7"/>
        <rFont val="Times New Roman"/>
        <family val="1"/>
      </rPr>
      <t xml:space="preserve">         </t>
    </r>
    <r>
      <rPr>
        <sz val="12"/>
        <rFont val="Arial"/>
        <family val="2"/>
      </rPr>
      <t>Identify and evaluate potential LBP hazards in accordance with Air Force Policy and Guidance on Lead-Based Paint in Facilities, issued 24 May 1993.</t>
    </r>
  </si>
  <si>
    <r>
      <t>▪</t>
    </r>
    <r>
      <rPr>
        <sz val="7"/>
        <rFont val="Times New Roman"/>
        <family val="1"/>
      </rPr>
      <t xml:space="preserve">         </t>
    </r>
    <r>
      <rPr>
        <sz val="12"/>
        <rFont val="Arial"/>
        <family val="2"/>
      </rPr>
      <t>Follow the procedures for locating LBP as described in U.S. Department of Housing and Urban Development, Lead-Based Paint; Interim Guidelines for Hazard Identification and Abatement in Public and Indian Housing, April 18,</t>
    </r>
    <r>
      <rPr>
        <sz val="12"/>
        <color indexed="57"/>
        <rFont val="Arial"/>
        <family val="2"/>
      </rPr>
      <t xml:space="preserve"> </t>
    </r>
    <r>
      <rPr>
        <sz val="12"/>
        <rFont val="Arial"/>
        <family val="2"/>
      </rPr>
      <t>1990.  Note, however, that the number of units and locations within units to be tested under the guidance of the HUD document were developed solely to provide a high degree of confidence that all units would be lead-free if all test results did not detect lead-based paint.</t>
    </r>
  </si>
  <si>
    <r>
      <t>▪</t>
    </r>
    <r>
      <rPr>
        <sz val="7"/>
        <rFont val="Times New Roman"/>
        <family val="1"/>
      </rPr>
      <t xml:space="preserve">         </t>
    </r>
    <r>
      <rPr>
        <sz val="12"/>
        <rFont val="Arial"/>
        <family val="2"/>
      </rPr>
      <t>Determine the required level of testing (number of units and locations) based on the likelihood that LBPs will be found (review as-built drawings and specifications).  If LBP presence is strongly suspected, but its locations are not known, request a higher level of testing.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</si>
</sst>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0"/>
      <name val="Arial"/>
    </font>
    <font>
      <sz val="10"/>
      <name val="Arial"/>
    </font>
    <font>
      <b/>
      <sz val="10"/>
      <name val="Arial"/>
      <family val="2"/>
    </font>
    <font>
      <b/>
      <sz val="10"/>
      <name val="Arial"/>
      <family val="2"/>
    </font>
    <font>
      <b/>
      <sz val="12"/>
      <name val="Arial"/>
      <family val="2"/>
    </font>
    <font>
      <b/>
      <sz val="12"/>
      <color indexed="51"/>
      <name val="Terminal"/>
      <family val="3"/>
      <charset val="255"/>
    </font>
    <font>
      <sz val="10"/>
      <name val="Arial"/>
      <family val="2"/>
    </font>
    <font>
      <b/>
      <u/>
      <sz val="10"/>
      <name val="Arial"/>
      <family val="2"/>
    </font>
    <font>
      <b/>
      <sz val="10"/>
      <color indexed="10"/>
      <name val="Arial"/>
      <family val="2"/>
    </font>
    <font>
      <u/>
      <sz val="10"/>
      <name val="Arial"/>
      <family val="2"/>
    </font>
    <font>
      <b/>
      <sz val="10"/>
      <color indexed="17"/>
      <name val="Arial"/>
      <family val="2"/>
    </font>
    <font>
      <b/>
      <sz val="12"/>
      <color indexed="12"/>
      <name val="Terminal"/>
      <family val="3"/>
      <charset val="255"/>
    </font>
    <font>
      <sz val="10"/>
      <color indexed="41"/>
      <name val="Arial"/>
      <family val="2"/>
    </font>
    <font>
      <b/>
      <sz val="10"/>
      <color indexed="18"/>
      <name val="Arial"/>
      <family val="2"/>
    </font>
    <font>
      <b/>
      <sz val="14"/>
      <color indexed="18"/>
      <name val="Arial"/>
      <family val="2"/>
    </font>
    <font>
      <b/>
      <sz val="11.5"/>
      <color indexed="18"/>
      <name val="Terminal"/>
      <family val="3"/>
      <charset val="255"/>
    </font>
    <font>
      <b/>
      <sz val="14"/>
      <name val="Arial"/>
      <family val="2"/>
    </font>
    <font>
      <sz val="10"/>
      <color indexed="17"/>
      <name val="Arial"/>
      <family val="2"/>
    </font>
    <font>
      <sz val="10"/>
      <color indexed="18"/>
      <name val="Arial"/>
      <family val="2"/>
    </font>
    <font>
      <sz val="12"/>
      <name val="Arial"/>
      <family val="2"/>
    </font>
    <font>
      <b/>
      <i/>
      <sz val="9"/>
      <color indexed="16"/>
      <name val="Arial"/>
      <family val="2"/>
    </font>
    <font>
      <sz val="10"/>
      <color indexed="16"/>
      <name val="Arial"/>
      <family val="2"/>
    </font>
    <font>
      <b/>
      <sz val="10"/>
      <color indexed="16"/>
      <name val="Arial"/>
      <family val="2"/>
    </font>
    <font>
      <sz val="8"/>
      <color indexed="81"/>
      <name val="Tahoma"/>
      <family val="2"/>
    </font>
    <font>
      <b/>
      <u/>
      <sz val="12"/>
      <name val="Arial"/>
      <family val="2"/>
    </font>
    <font>
      <u/>
      <sz val="10"/>
      <color indexed="12"/>
      <name val="Arial"/>
      <family val="2"/>
    </font>
    <font>
      <sz val="12"/>
      <name val="Wingdings"/>
      <charset val="2"/>
    </font>
    <font>
      <sz val="7"/>
      <name val="Times New Roman"/>
      <family val="1"/>
    </font>
    <font>
      <sz val="12"/>
      <color indexed="8"/>
      <name val="Arial"/>
      <family val="2"/>
    </font>
    <font>
      <u/>
      <sz val="12"/>
      <color indexed="12"/>
      <name val="Arial"/>
      <family val="2"/>
    </font>
    <font>
      <sz val="14"/>
      <name val="Arial"/>
      <family val="2"/>
    </font>
    <font>
      <u/>
      <sz val="11"/>
      <color indexed="12"/>
      <name val="Arial"/>
      <family val="2"/>
    </font>
    <font>
      <sz val="12"/>
      <name val="Helvetica"/>
    </font>
    <font>
      <sz val="12"/>
      <color indexed="10"/>
      <name val="Helvetica"/>
    </font>
    <font>
      <i/>
      <sz val="12"/>
      <name val="Arial"/>
      <family val="2"/>
    </font>
    <font>
      <sz val="12"/>
      <color indexed="57"/>
      <name val="Arial"/>
      <family val="2"/>
    </font>
    <font>
      <b/>
      <u/>
      <sz val="12"/>
      <color indexed="12"/>
      <name val="Arial"/>
      <family val="2"/>
    </font>
    <font>
      <u/>
      <sz val="10"/>
      <color indexed="12"/>
      <name val="Arial"/>
      <family val="2"/>
    </font>
    <font>
      <b/>
      <u/>
      <sz val="10"/>
      <color indexed="12"/>
      <name val="Arial"/>
      <family val="2"/>
    </font>
    <font>
      <b/>
      <sz val="14"/>
      <color indexed="54"/>
      <name val="Arial"/>
      <family val="2"/>
    </font>
    <font>
      <sz val="10"/>
      <name val="Arial"/>
      <family val="2"/>
    </font>
    <font>
      <b/>
      <u/>
      <sz val="10"/>
      <color indexed="12"/>
      <name val="Arial"/>
      <family val="2"/>
    </font>
    <font>
      <sz val="10"/>
      <name val="Arial"/>
      <family val="2"/>
    </font>
    <font>
      <b/>
      <u/>
      <sz val="10"/>
      <name val="Arial"/>
      <family val="2"/>
    </font>
    <font>
      <sz val="10"/>
      <name val="Arial"/>
      <family val="2"/>
    </font>
  </fonts>
  <fills count="12">
    <fill>
      <patternFill patternType="none"/>
    </fill>
    <fill>
      <patternFill patternType="gray125"/>
    </fill>
    <fill>
      <patternFill patternType="solid">
        <fgColor indexed="43"/>
        <bgColor indexed="64"/>
      </patternFill>
    </fill>
    <fill>
      <patternFill patternType="solid">
        <fgColor indexed="50"/>
        <bgColor indexed="64"/>
      </patternFill>
    </fill>
    <fill>
      <patternFill patternType="solid">
        <fgColor indexed="44"/>
        <bgColor indexed="64"/>
      </patternFill>
    </fill>
    <fill>
      <patternFill patternType="solid">
        <fgColor indexed="13"/>
        <bgColor indexed="64"/>
      </patternFill>
    </fill>
    <fill>
      <patternFill patternType="solid">
        <fgColor indexed="11"/>
        <bgColor indexed="64"/>
      </patternFill>
    </fill>
    <fill>
      <patternFill patternType="solid">
        <fgColor indexed="15"/>
        <bgColor indexed="64"/>
      </patternFill>
    </fill>
    <fill>
      <patternFill patternType="solid">
        <fgColor indexed="51"/>
        <bgColor indexed="64"/>
      </patternFill>
    </fill>
    <fill>
      <patternFill patternType="solid">
        <fgColor indexed="10"/>
        <bgColor indexed="64"/>
      </patternFill>
    </fill>
    <fill>
      <patternFill patternType="solid">
        <fgColor indexed="46"/>
        <bgColor indexed="64"/>
      </patternFill>
    </fill>
    <fill>
      <patternFill patternType="solid">
        <fgColor indexed="49"/>
        <bgColor indexed="64"/>
      </patternFill>
    </fill>
  </fills>
  <borders count="83">
    <border>
      <left/>
      <right/>
      <top/>
      <bottom/>
      <diagonal/>
    </border>
    <border>
      <left/>
      <right/>
      <top style="medium">
        <color indexed="64"/>
      </top>
      <bottom/>
      <diagonal/>
    </border>
    <border>
      <left/>
      <right/>
      <top/>
      <bottom style="medium">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style="thin">
        <color indexed="64"/>
      </left>
      <right style="thick">
        <color indexed="64"/>
      </right>
      <top style="thick">
        <color indexed="64"/>
      </top>
      <bottom style="dashed">
        <color indexed="64"/>
      </bottom>
      <diagonal/>
    </border>
    <border>
      <left style="thick">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ck">
        <color indexed="64"/>
      </right>
      <top style="dashed">
        <color indexed="64"/>
      </top>
      <bottom style="dashed">
        <color indexed="64"/>
      </bottom>
      <diagonal/>
    </border>
    <border>
      <left style="thick">
        <color indexed="64"/>
      </left>
      <right/>
      <top style="dashed">
        <color indexed="64"/>
      </top>
      <bottom style="thick">
        <color indexed="64"/>
      </bottom>
      <diagonal/>
    </border>
    <border>
      <left/>
      <right/>
      <top style="dashed">
        <color indexed="64"/>
      </top>
      <bottom style="thick">
        <color indexed="64"/>
      </bottom>
      <diagonal/>
    </border>
    <border>
      <left style="thin">
        <color indexed="64"/>
      </left>
      <right style="thick">
        <color indexed="64"/>
      </right>
      <top style="dashed">
        <color indexed="64"/>
      </top>
      <bottom style="thick">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style="dashed">
        <color indexed="64"/>
      </top>
      <bottom style="dash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ashed">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dashed">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top/>
      <bottom style="dashed">
        <color indexed="64"/>
      </bottom>
      <diagonal/>
    </border>
    <border>
      <left/>
      <right/>
      <top style="dashed">
        <color indexed="64"/>
      </top>
      <bottom style="medium">
        <color indexed="64"/>
      </bottom>
      <diagonal/>
    </border>
    <border>
      <left/>
      <right/>
      <top style="dashed">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ashed">
        <color indexed="64"/>
      </top>
      <bottom/>
      <diagonal/>
    </border>
    <border>
      <left style="thin">
        <color indexed="64"/>
      </left>
      <right/>
      <top style="dashed">
        <color indexed="64"/>
      </top>
      <bottom/>
      <diagonal/>
    </border>
    <border>
      <left/>
      <right/>
      <top/>
      <bottom style="thin">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ashed">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dashed">
        <color indexed="64"/>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medium">
        <color indexed="64"/>
      </top>
      <bottom style="medium">
        <color indexed="64"/>
      </bottom>
      <diagonal/>
    </border>
  </borders>
  <cellStyleXfs count="3">
    <xf numFmtId="0" fontId="0" fillId="0" borderId="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372">
    <xf numFmtId="0" fontId="0" fillId="0" borderId="0" xfId="0"/>
    <xf numFmtId="0" fontId="3" fillId="0" borderId="0" xfId="0" applyFont="1"/>
    <xf numFmtId="0" fontId="3" fillId="0" borderId="0" xfId="0" applyFont="1" applyAlignment="1">
      <alignment wrapText="1"/>
    </xf>
    <xf numFmtId="0" fontId="0" fillId="0" borderId="0" xfId="0" applyAlignment="1">
      <alignment horizontal="center"/>
    </xf>
    <xf numFmtId="0" fontId="3" fillId="0" borderId="0" xfId="0" applyFont="1" applyAlignment="1">
      <alignment horizontal="center"/>
    </xf>
    <xf numFmtId="0" fontId="3" fillId="0" borderId="0" xfId="0" applyFont="1" applyAlignment="1">
      <alignment horizontal="right"/>
    </xf>
    <xf numFmtId="0" fontId="0" fillId="0" borderId="0" xfId="0" applyAlignment="1">
      <alignment horizontal="right"/>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right"/>
    </xf>
    <xf numFmtId="0" fontId="6" fillId="0" borderId="0" xfId="0" applyFont="1" applyAlignment="1">
      <alignment horizontal="right" wrapText="1"/>
    </xf>
    <xf numFmtId="0" fontId="2" fillId="0" borderId="0" xfId="0" applyFont="1" applyAlignment="1">
      <alignment horizontal="center"/>
    </xf>
    <xf numFmtId="0" fontId="11" fillId="0" borderId="0" xfId="0" applyFont="1" applyAlignment="1">
      <alignment horizontal="center"/>
    </xf>
    <xf numFmtId="0" fontId="12" fillId="0" borderId="0" xfId="0" applyFont="1"/>
    <xf numFmtId="0" fontId="13" fillId="0" borderId="0" xfId="0" applyFont="1" applyAlignment="1">
      <alignment horizontal="right"/>
    </xf>
    <xf numFmtId="0" fontId="6" fillId="0" borderId="0" xfId="0" applyFont="1"/>
    <xf numFmtId="0" fontId="3" fillId="0" borderId="0" xfId="0" applyFont="1" applyBorder="1"/>
    <xf numFmtId="0" fontId="3" fillId="0" borderId="0" xfId="0" applyFont="1" applyBorder="1" applyAlignment="1">
      <alignment horizontal="right"/>
    </xf>
    <xf numFmtId="0" fontId="3" fillId="0" borderId="0" xfId="0" applyFont="1" applyBorder="1" applyAlignment="1">
      <alignment horizontal="center"/>
    </xf>
    <xf numFmtId="0" fontId="3" fillId="0" borderId="0" xfId="0" applyFont="1" applyBorder="1" applyAlignment="1">
      <alignment horizontal="left"/>
    </xf>
    <xf numFmtId="0" fontId="3" fillId="0" borderId="0" xfId="0" applyFont="1" applyBorder="1" applyAlignment="1">
      <alignment horizontal="left" wrapText="1"/>
    </xf>
    <xf numFmtId="0" fontId="6" fillId="0" borderId="0" xfId="0" applyFont="1" applyBorder="1" applyAlignment="1">
      <alignment horizontal="right"/>
    </xf>
    <xf numFmtId="0" fontId="6" fillId="0" borderId="0" xfId="0" applyFont="1" applyBorder="1"/>
    <xf numFmtId="0" fontId="3" fillId="0" borderId="1" xfId="0" applyFont="1" applyBorder="1"/>
    <xf numFmtId="0" fontId="0" fillId="0" borderId="0" xfId="0" applyBorder="1"/>
    <xf numFmtId="0" fontId="3" fillId="0" borderId="0" xfId="0" applyFont="1" applyBorder="1" applyAlignment="1">
      <alignment wrapText="1"/>
    </xf>
    <xf numFmtId="0" fontId="6" fillId="0" borderId="0" xfId="0" applyFont="1" applyBorder="1" applyAlignment="1">
      <alignment horizontal="right" wrapText="1"/>
    </xf>
    <xf numFmtId="0" fontId="3" fillId="0" borderId="1" xfId="0" applyFont="1" applyBorder="1" applyAlignment="1">
      <alignment horizontal="right"/>
    </xf>
    <xf numFmtId="0" fontId="6" fillId="0" borderId="2" xfId="0" applyFont="1" applyBorder="1" applyAlignment="1">
      <alignment horizontal="right"/>
    </xf>
    <xf numFmtId="0" fontId="6" fillId="0" borderId="2" xfId="0" applyFont="1" applyBorder="1"/>
    <xf numFmtId="0" fontId="13" fillId="0" borderId="3" xfId="0" applyFont="1" applyBorder="1"/>
    <xf numFmtId="0" fontId="13" fillId="0" borderId="0" xfId="0" applyFont="1"/>
    <xf numFmtId="0" fontId="13" fillId="0" borderId="3" xfId="0" applyFont="1" applyBorder="1" applyAlignment="1">
      <alignment horizontal="center"/>
    </xf>
    <xf numFmtId="0" fontId="13" fillId="0" borderId="0" xfId="0" applyFont="1" applyAlignment="1">
      <alignment horizontal="right" vertical="center"/>
    </xf>
    <xf numFmtId="0" fontId="3" fillId="2" borderId="4" xfId="0" applyFont="1" applyFill="1" applyBorder="1" applyAlignment="1">
      <alignment horizontal="center" vertical="center"/>
    </xf>
    <xf numFmtId="0" fontId="0" fillId="0" borderId="0" xfId="0" applyAlignment="1">
      <alignment vertical="center"/>
    </xf>
    <xf numFmtId="0" fontId="8" fillId="0" borderId="0" xfId="0" applyFont="1" applyAlignment="1">
      <alignment horizontal="right" vertical="center" wrapText="1"/>
    </xf>
    <xf numFmtId="0" fontId="0" fillId="0" borderId="0" xfId="0" applyAlignment="1">
      <alignment horizontal="right" vertical="center"/>
    </xf>
    <xf numFmtId="0" fontId="2" fillId="2" borderId="4" xfId="0" applyFont="1" applyFill="1" applyBorder="1" applyAlignment="1">
      <alignment horizontal="center" vertical="center"/>
    </xf>
    <xf numFmtId="0" fontId="10" fillId="0" borderId="1" xfId="0" applyFont="1" applyBorder="1" applyAlignment="1">
      <alignment horizontal="right"/>
    </xf>
    <xf numFmtId="0" fontId="13" fillId="0" borderId="2" xfId="0" applyFont="1" applyBorder="1" applyAlignment="1">
      <alignment horizontal="right"/>
    </xf>
    <xf numFmtId="0" fontId="0" fillId="0" borderId="0" xfId="0" applyFill="1" applyBorder="1" applyAlignment="1">
      <alignment vertical="center"/>
    </xf>
    <xf numFmtId="0" fontId="0" fillId="0" borderId="0" xfId="0" applyFill="1" applyAlignment="1">
      <alignment horizontal="right" vertical="center"/>
    </xf>
    <xf numFmtId="0" fontId="0" fillId="0" borderId="5" xfId="0" applyBorder="1"/>
    <xf numFmtId="0" fontId="0" fillId="0" borderId="6" xfId="0" applyBorder="1"/>
    <xf numFmtId="0" fontId="3" fillId="2" borderId="7" xfId="0" applyFont="1" applyFill="1" applyBorder="1" applyAlignment="1">
      <alignment horizontal="center"/>
    </xf>
    <xf numFmtId="0" fontId="0" fillId="0" borderId="8" xfId="0" applyBorder="1"/>
    <xf numFmtId="0" fontId="0" fillId="0" borderId="9" xfId="0" applyBorder="1"/>
    <xf numFmtId="0" fontId="3" fillId="2" borderId="10" xfId="0" applyFont="1" applyFill="1" applyBorder="1" applyAlignment="1">
      <alignment horizontal="center"/>
    </xf>
    <xf numFmtId="0" fontId="0" fillId="0" borderId="11" xfId="0" applyBorder="1"/>
    <xf numFmtId="0" fontId="0" fillId="0" borderId="12" xfId="0" applyBorder="1"/>
    <xf numFmtId="0" fontId="3" fillId="2" borderId="13" xfId="0" applyFont="1" applyFill="1" applyBorder="1" applyAlignment="1">
      <alignment horizontal="center"/>
    </xf>
    <xf numFmtId="0" fontId="3" fillId="0" borderId="14" xfId="0" applyFont="1" applyBorder="1" applyAlignment="1">
      <alignment horizontal="center"/>
    </xf>
    <xf numFmtId="0" fontId="3" fillId="0" borderId="1" xfId="0" applyFont="1" applyBorder="1" applyAlignment="1">
      <alignment vertical="center"/>
    </xf>
    <xf numFmtId="0" fontId="3" fillId="0" borderId="15" xfId="0" applyFont="1" applyBorder="1" applyAlignment="1">
      <alignment vertical="center"/>
    </xf>
    <xf numFmtId="0" fontId="3" fillId="0" borderId="2" xfId="0" applyFont="1" applyBorder="1" applyAlignment="1">
      <alignment horizontal="center" vertical="center"/>
    </xf>
    <xf numFmtId="0" fontId="6" fillId="0" borderId="2" xfId="0" applyFont="1" applyBorder="1" applyAlignment="1">
      <alignment vertical="center"/>
    </xf>
    <xf numFmtId="0" fontId="14" fillId="0" borderId="0" xfId="0" applyFont="1" applyAlignment="1">
      <alignment horizontal="left"/>
    </xf>
    <xf numFmtId="0" fontId="7" fillId="0" borderId="0" xfId="0" applyFont="1"/>
    <xf numFmtId="0" fontId="0" fillId="0" borderId="0" xfId="0" applyAlignment="1">
      <alignment wrapText="1"/>
    </xf>
    <xf numFmtId="0" fontId="3" fillId="0" borderId="0" xfId="0" applyFont="1" applyAlignment="1">
      <alignment vertical="top"/>
    </xf>
    <xf numFmtId="0" fontId="3" fillId="0" borderId="0" xfId="0" applyFont="1" applyBorder="1" applyAlignment="1"/>
    <xf numFmtId="0" fontId="3" fillId="3" borderId="16" xfId="0" applyFont="1" applyFill="1" applyBorder="1" applyAlignment="1">
      <alignment horizontal="center" vertical="center"/>
    </xf>
    <xf numFmtId="0" fontId="14" fillId="4" borderId="4" xfId="0" applyFont="1" applyFill="1" applyBorder="1" applyAlignment="1">
      <alignment horizontal="center" vertical="center"/>
    </xf>
    <xf numFmtId="0" fontId="15" fillId="4" borderId="17" xfId="0" applyFont="1" applyFill="1" applyBorder="1" applyAlignment="1">
      <alignment horizontal="center"/>
    </xf>
    <xf numFmtId="0" fontId="13" fillId="4" borderId="18" xfId="0" applyFont="1" applyFill="1" applyBorder="1" applyAlignment="1">
      <alignment horizontal="center" vertical="center"/>
    </xf>
    <xf numFmtId="0" fontId="0" fillId="0" borderId="0" xfId="0" applyFill="1" applyBorder="1" applyAlignment="1">
      <alignment vertical="center" wrapText="1"/>
    </xf>
    <xf numFmtId="0" fontId="2" fillId="0" borderId="0" xfId="0" applyFont="1" applyFill="1" applyBorder="1" applyAlignment="1">
      <alignment horizontal="center" vertical="center"/>
    </xf>
    <xf numFmtId="0" fontId="6" fillId="0" borderId="0" xfId="0" applyFont="1" applyBorder="1" applyAlignment="1">
      <alignment horizontal="left" wrapText="1"/>
    </xf>
    <xf numFmtId="0" fontId="17" fillId="0" borderId="19" xfId="0" applyFont="1" applyBorder="1" applyAlignment="1">
      <alignment horizontal="right"/>
    </xf>
    <xf numFmtId="0" fontId="18" fillId="0" borderId="20" xfId="0" applyFont="1" applyBorder="1" applyAlignment="1">
      <alignment horizontal="right"/>
    </xf>
    <xf numFmtId="0" fontId="6" fillId="0" borderId="21" xfId="0" applyFont="1" applyBorder="1" applyAlignment="1">
      <alignment horizontal="left" vertical="top"/>
    </xf>
    <xf numFmtId="0" fontId="6" fillId="0" borderId="0" xfId="0" applyFont="1" applyAlignment="1">
      <alignment horizontal="left"/>
    </xf>
    <xf numFmtId="0" fontId="6" fillId="0" borderId="0" xfId="0" applyFont="1" applyBorder="1" applyAlignment="1">
      <alignment horizontal="left" vertical="top"/>
    </xf>
    <xf numFmtId="0" fontId="0" fillId="0" borderId="0" xfId="0" applyBorder="1" applyAlignment="1">
      <alignment horizontal="right"/>
    </xf>
    <xf numFmtId="0" fontId="3" fillId="0" borderId="9" xfId="0" applyFont="1" applyBorder="1" applyAlignment="1">
      <alignment horizontal="center"/>
    </xf>
    <xf numFmtId="0" fontId="3" fillId="0" borderId="22" xfId="0" applyFont="1" applyBorder="1" applyAlignment="1">
      <alignment horizontal="center"/>
    </xf>
    <xf numFmtId="0" fontId="0" fillId="0" borderId="22" xfId="0" applyBorder="1"/>
    <xf numFmtId="0" fontId="3" fillId="0" borderId="23" xfId="0" applyFont="1" applyBorder="1"/>
    <xf numFmtId="0" fontId="3" fillId="0" borderId="23" xfId="0" applyFont="1" applyBorder="1" applyAlignment="1">
      <alignment horizontal="center"/>
    </xf>
    <xf numFmtId="0" fontId="3" fillId="0" borderId="24" xfId="0" applyFont="1" applyBorder="1" applyAlignment="1">
      <alignment horizontal="center"/>
    </xf>
    <xf numFmtId="0" fontId="0" fillId="0" borderId="25" xfId="0" applyBorder="1"/>
    <xf numFmtId="0" fontId="3" fillId="0" borderId="25" xfId="0" applyFont="1" applyBorder="1" applyAlignment="1">
      <alignment horizontal="center"/>
    </xf>
    <xf numFmtId="0" fontId="3" fillId="0" borderId="26" xfId="0" applyFont="1" applyBorder="1"/>
    <xf numFmtId="0" fontId="3" fillId="0" borderId="26" xfId="0" applyFont="1" applyBorder="1" applyAlignment="1">
      <alignment horizontal="center"/>
    </xf>
    <xf numFmtId="0" fontId="6" fillId="0" borderId="27" xfId="0" applyFont="1" applyBorder="1"/>
    <xf numFmtId="0" fontId="3" fillId="0" borderId="28" xfId="0" applyFont="1" applyBorder="1" applyAlignment="1">
      <alignment horizontal="center"/>
    </xf>
    <xf numFmtId="0" fontId="6" fillId="0" borderId="28" xfId="0" applyFont="1" applyBorder="1" applyAlignment="1">
      <alignment horizontal="right"/>
    </xf>
    <xf numFmtId="0" fontId="0" fillId="0" borderId="29" xfId="0" applyBorder="1"/>
    <xf numFmtId="0" fontId="3" fillId="0" borderId="29" xfId="0" applyFont="1" applyBorder="1" applyAlignment="1">
      <alignment horizontal="center"/>
    </xf>
    <xf numFmtId="0" fontId="6" fillId="0" borderId="24" xfId="0" applyFont="1" applyBorder="1"/>
    <xf numFmtId="0" fontId="3" fillId="0" borderId="30" xfId="0" applyFont="1" applyBorder="1" applyAlignment="1">
      <alignment horizontal="center"/>
    </xf>
    <xf numFmtId="0" fontId="6" fillId="0" borderId="31" xfId="0" applyFont="1" applyBorder="1" applyAlignment="1">
      <alignment horizontal="left" vertical="top"/>
    </xf>
    <xf numFmtId="0" fontId="6" fillId="0" borderId="32" xfId="0" applyFont="1" applyBorder="1" applyAlignment="1">
      <alignment horizontal="right"/>
    </xf>
    <xf numFmtId="0" fontId="3" fillId="0" borderId="32" xfId="0" applyFont="1" applyBorder="1" applyAlignment="1">
      <alignment horizontal="center"/>
    </xf>
    <xf numFmtId="0" fontId="3" fillId="2" borderId="33" xfId="0" applyFont="1" applyFill="1" applyBorder="1" applyAlignment="1">
      <alignment horizontal="center"/>
    </xf>
    <xf numFmtId="0" fontId="6" fillId="0" borderId="34" xfId="0" applyFont="1" applyBorder="1" applyAlignment="1">
      <alignment horizontal="left" vertical="top"/>
    </xf>
    <xf numFmtId="0" fontId="3" fillId="2" borderId="35" xfId="0" applyFont="1" applyFill="1" applyBorder="1" applyAlignment="1">
      <alignment horizontal="center"/>
    </xf>
    <xf numFmtId="0" fontId="6" fillId="0" borderId="36" xfId="0" applyFont="1" applyBorder="1" applyAlignment="1">
      <alignment horizontal="left" vertical="top"/>
    </xf>
    <xf numFmtId="0" fontId="3" fillId="2" borderId="37" xfId="0" applyFont="1" applyFill="1" applyBorder="1" applyAlignment="1">
      <alignment horizontal="center"/>
    </xf>
    <xf numFmtId="0" fontId="3" fillId="2" borderId="38" xfId="0" applyFont="1" applyFill="1" applyBorder="1" applyAlignment="1">
      <alignment horizontal="center"/>
    </xf>
    <xf numFmtId="0" fontId="6" fillId="0" borderId="20" xfId="0" applyFont="1" applyBorder="1" applyAlignment="1">
      <alignment horizontal="left" vertical="top"/>
    </xf>
    <xf numFmtId="0" fontId="0" fillId="0" borderId="39" xfId="0" applyBorder="1"/>
    <xf numFmtId="0" fontId="3" fillId="0" borderId="39" xfId="0" applyFont="1" applyBorder="1" applyAlignment="1">
      <alignment horizontal="center"/>
    </xf>
    <xf numFmtId="0" fontId="3" fillId="2" borderId="40" xfId="0" applyFont="1" applyFill="1" applyBorder="1" applyAlignment="1">
      <alignment horizontal="center"/>
    </xf>
    <xf numFmtId="0" fontId="6" fillId="0" borderId="41" xfId="0" applyFont="1" applyBorder="1" applyAlignment="1">
      <alignment horizontal="left"/>
    </xf>
    <xf numFmtId="0" fontId="6" fillId="0" borderId="27" xfId="0" applyFont="1" applyBorder="1" applyAlignment="1">
      <alignment horizontal="left" wrapText="1"/>
    </xf>
    <xf numFmtId="0" fontId="6" fillId="0" borderId="41" xfId="0" applyFont="1" applyBorder="1" applyAlignment="1">
      <alignment horizontal="left" wrapText="1"/>
    </xf>
    <xf numFmtId="0" fontId="3" fillId="0" borderId="42" xfId="0" applyFont="1" applyBorder="1"/>
    <xf numFmtId="0" fontId="6" fillId="0" borderId="43" xfId="0" applyFont="1" applyBorder="1" applyAlignment="1">
      <alignment horizontal="left" wrapText="1"/>
    </xf>
    <xf numFmtId="0" fontId="3" fillId="0" borderId="44" xfId="0" applyFont="1" applyBorder="1"/>
    <xf numFmtId="0" fontId="3" fillId="2" borderId="18" xfId="0" applyFont="1" applyFill="1" applyBorder="1" applyAlignment="1">
      <alignment horizontal="center"/>
    </xf>
    <xf numFmtId="0" fontId="4" fillId="0" borderId="0" xfId="0" applyFont="1" applyBorder="1" applyAlignment="1">
      <alignment horizontal="left" wrapText="1"/>
    </xf>
    <xf numFmtId="0" fontId="3" fillId="0" borderId="42" xfId="0" applyFont="1" applyBorder="1" applyAlignment="1">
      <alignment horizontal="center"/>
    </xf>
    <xf numFmtId="0" fontId="3" fillId="0" borderId="44" xfId="0" applyFont="1" applyBorder="1" applyAlignment="1">
      <alignment horizontal="center"/>
    </xf>
    <xf numFmtId="0" fontId="3" fillId="2" borderId="45" xfId="0" applyFont="1" applyFill="1" applyBorder="1" applyAlignment="1">
      <alignment horizontal="center"/>
    </xf>
    <xf numFmtId="0" fontId="6" fillId="0" borderId="19" xfId="0" applyFont="1" applyBorder="1" applyAlignment="1">
      <alignment horizontal="left" vertical="top"/>
    </xf>
    <xf numFmtId="0" fontId="6" fillId="0" borderId="46" xfId="0" applyFont="1" applyBorder="1"/>
    <xf numFmtId="0" fontId="3" fillId="0" borderId="47" xfId="0" applyFont="1" applyBorder="1" applyAlignment="1">
      <alignment horizontal="center"/>
    </xf>
    <xf numFmtId="0" fontId="6" fillId="0" borderId="48" xfId="0" applyFont="1" applyBorder="1" applyAlignment="1">
      <alignment horizontal="left" vertical="top"/>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xf>
    <xf numFmtId="0" fontId="3" fillId="2" borderId="49" xfId="0" applyFont="1" applyFill="1" applyBorder="1" applyAlignment="1">
      <alignment horizontal="center"/>
    </xf>
    <xf numFmtId="0" fontId="3" fillId="2" borderId="50" xfId="0" applyFont="1" applyFill="1" applyBorder="1" applyAlignment="1">
      <alignment horizont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3" fillId="0" borderId="51" xfId="0" applyFont="1" applyBorder="1" applyAlignment="1">
      <alignment horizontal="center"/>
    </xf>
    <xf numFmtId="0" fontId="0" fillId="0" borderId="9" xfId="0" applyBorder="1" applyAlignment="1">
      <alignment horizontal="left" indent="1"/>
    </xf>
    <xf numFmtId="0" fontId="0" fillId="0" borderId="52" xfId="0" applyBorder="1" applyAlignment="1">
      <alignment horizontal="left" indent="1"/>
    </xf>
    <xf numFmtId="0" fontId="0" fillId="0" borderId="51" xfId="0" applyBorder="1" applyAlignment="1">
      <alignment horizontal="left" wrapText="1" indent="1"/>
    </xf>
    <xf numFmtId="0" fontId="0" fillId="0" borderId="51" xfId="0" applyBorder="1" applyAlignment="1">
      <alignment horizontal="left" indent="1"/>
    </xf>
    <xf numFmtId="0" fontId="0" fillId="0" borderId="53" xfId="0" applyBorder="1" applyAlignment="1">
      <alignment horizontal="left" indent="1"/>
    </xf>
    <xf numFmtId="0" fontId="0" fillId="0" borderId="9" xfId="0" applyBorder="1" applyAlignment="1">
      <alignment horizontal="left" wrapText="1" indent="1"/>
    </xf>
    <xf numFmtId="0" fontId="6" fillId="0" borderId="54" xfId="0" applyFont="1" applyBorder="1"/>
    <xf numFmtId="0" fontId="3" fillId="2" borderId="55" xfId="0" applyFont="1" applyFill="1" applyBorder="1" applyAlignment="1">
      <alignment horizontal="center"/>
    </xf>
    <xf numFmtId="0" fontId="0" fillId="0" borderId="52" xfId="0" applyBorder="1" applyAlignment="1">
      <alignment horizontal="left" wrapText="1" indent="1"/>
    </xf>
    <xf numFmtId="0" fontId="0" fillId="0" borderId="9" xfId="0" applyBorder="1" applyAlignment="1">
      <alignment horizontal="left" wrapText="1"/>
    </xf>
    <xf numFmtId="0" fontId="0" fillId="0" borderId="56" xfId="0" applyBorder="1"/>
    <xf numFmtId="0" fontId="3" fillId="0" borderId="57" xfId="0" applyFont="1" applyBorder="1" applyAlignment="1">
      <alignment horizontal="center"/>
    </xf>
    <xf numFmtId="0" fontId="3" fillId="0" borderId="56" xfId="0" applyFont="1" applyBorder="1" applyAlignment="1">
      <alignment horizontal="center"/>
    </xf>
    <xf numFmtId="0" fontId="3" fillId="2" borderId="58" xfId="0" applyFont="1" applyFill="1" applyBorder="1" applyAlignment="1">
      <alignment horizontal="center"/>
    </xf>
    <xf numFmtId="0" fontId="0" fillId="0" borderId="57" xfId="0" applyBorder="1" applyAlignment="1">
      <alignment horizontal="left" wrapText="1"/>
    </xf>
    <xf numFmtId="0" fontId="0" fillId="0" borderId="52" xfId="0" applyBorder="1" applyAlignment="1">
      <alignment horizontal="left" wrapText="1"/>
    </xf>
    <xf numFmtId="164" fontId="19" fillId="0" borderId="0" xfId="0" applyNumberFormat="1" applyFont="1" applyBorder="1" applyAlignment="1">
      <alignment horizontal="left" vertical="top" wrapText="1"/>
    </xf>
    <xf numFmtId="164" fontId="19" fillId="0" borderId="0" xfId="0" applyNumberFormat="1" applyFont="1" applyBorder="1" applyAlignment="1">
      <alignment horizontal="left" wrapText="1"/>
    </xf>
    <xf numFmtId="0" fontId="6" fillId="0" borderId="59" xfId="0" applyFont="1" applyBorder="1" applyAlignment="1">
      <alignment horizontal="left" vertical="top"/>
    </xf>
    <xf numFmtId="0" fontId="0" fillId="0" borderId="60" xfId="0" applyBorder="1" applyAlignment="1">
      <alignment horizontal="left" wrapText="1"/>
    </xf>
    <xf numFmtId="0" fontId="0" fillId="0" borderId="61" xfId="0" applyBorder="1"/>
    <xf numFmtId="0" fontId="3" fillId="0" borderId="61" xfId="0" applyFont="1" applyBorder="1" applyAlignment="1">
      <alignment horizontal="center"/>
    </xf>
    <xf numFmtId="0" fontId="3" fillId="2" borderId="62" xfId="0" applyFont="1" applyFill="1" applyBorder="1" applyAlignment="1">
      <alignment horizontal="center"/>
    </xf>
    <xf numFmtId="0" fontId="0" fillId="2" borderId="22" xfId="0" applyFill="1" applyBorder="1"/>
    <xf numFmtId="0" fontId="3" fillId="2" borderId="51" xfId="0" applyFont="1" applyFill="1" applyBorder="1" applyAlignment="1">
      <alignment horizontal="center"/>
    </xf>
    <xf numFmtId="0" fontId="0" fillId="0" borderId="63" xfId="0" applyBorder="1" applyAlignment="1">
      <alignment horizontal="left" indent="1"/>
    </xf>
    <xf numFmtId="0" fontId="0" fillId="2" borderId="64" xfId="0" applyFill="1" applyBorder="1"/>
    <xf numFmtId="0" fontId="3" fillId="0" borderId="64" xfId="0" applyFont="1" applyBorder="1" applyAlignment="1">
      <alignment horizontal="center"/>
    </xf>
    <xf numFmtId="0" fontId="3" fillId="0" borderId="1" xfId="0" applyFont="1" applyBorder="1" applyAlignment="1">
      <alignment horizontal="center"/>
    </xf>
    <xf numFmtId="0" fontId="0" fillId="2" borderId="29" xfId="0" applyFill="1" applyBorder="1"/>
    <xf numFmtId="0" fontId="0" fillId="0" borderId="46" xfId="0" applyBorder="1" applyAlignment="1">
      <alignment horizontal="left" wrapText="1"/>
    </xf>
    <xf numFmtId="0" fontId="0" fillId="0" borderId="24" xfId="0" applyBorder="1" applyAlignment="1">
      <alignment horizontal="left" wrapText="1"/>
    </xf>
    <xf numFmtId="0" fontId="3" fillId="0" borderId="23" xfId="0" applyFont="1" applyFill="1" applyBorder="1" applyAlignment="1">
      <alignment horizontal="center"/>
    </xf>
    <xf numFmtId="0" fontId="3" fillId="0" borderId="51" xfId="0" applyFont="1" applyFill="1" applyBorder="1" applyAlignment="1">
      <alignment horizontal="center"/>
    </xf>
    <xf numFmtId="0" fontId="0" fillId="0" borderId="30" xfId="0" applyFill="1" applyBorder="1"/>
    <xf numFmtId="0" fontId="0" fillId="0" borderId="29" xfId="0" applyFill="1" applyBorder="1"/>
    <xf numFmtId="0" fontId="0" fillId="0" borderId="22" xfId="0" applyFill="1" applyBorder="1"/>
    <xf numFmtId="0" fontId="0" fillId="0" borderId="39" xfId="0" applyFill="1" applyBorder="1"/>
    <xf numFmtId="0" fontId="3" fillId="0" borderId="65" xfId="0" applyFont="1" applyBorder="1" applyAlignment="1">
      <alignment horizontal="center"/>
    </xf>
    <xf numFmtId="0" fontId="0" fillId="0" borderId="0" xfId="0" applyAlignment="1">
      <alignment horizontal="right" vertical="top"/>
    </xf>
    <xf numFmtId="0" fontId="0" fillId="0" borderId="0" xfId="0" applyAlignment="1">
      <alignment horizontal="left" vertical="top"/>
    </xf>
    <xf numFmtId="49" fontId="3" fillId="0" borderId="0" xfId="0" applyNumberFormat="1" applyFont="1" applyAlignment="1">
      <alignment vertical="top" wrapText="1"/>
    </xf>
    <xf numFmtId="0" fontId="3" fillId="0" borderId="66" xfId="0" applyFont="1" applyBorder="1" applyAlignment="1">
      <alignment wrapText="1"/>
    </xf>
    <xf numFmtId="0" fontId="3" fillId="0" borderId="66" xfId="0" applyFont="1" applyBorder="1" applyAlignment="1">
      <alignment horizontal="right" wrapText="1"/>
    </xf>
    <xf numFmtId="0" fontId="3" fillId="0" borderId="66" xfId="0" applyFont="1" applyBorder="1" applyAlignment="1">
      <alignment vertical="center" wrapText="1"/>
    </xf>
    <xf numFmtId="0" fontId="3" fillId="3" borderId="67" xfId="0" applyFont="1" applyFill="1" applyBorder="1" applyAlignment="1">
      <alignment horizontal="center" vertical="center" wrapText="1"/>
    </xf>
    <xf numFmtId="0" fontId="13" fillId="4" borderId="67" xfId="0" applyFont="1" applyFill="1" applyBorder="1" applyAlignment="1">
      <alignment horizontal="center" vertical="center" wrapText="1"/>
    </xf>
    <xf numFmtId="0" fontId="3" fillId="0" borderId="41" xfId="0" applyFont="1" applyBorder="1" applyAlignment="1">
      <alignment horizontal="center"/>
    </xf>
    <xf numFmtId="0" fontId="3" fillId="0" borderId="27" xfId="0" applyFont="1" applyBorder="1" applyAlignment="1">
      <alignment horizontal="center"/>
    </xf>
    <xf numFmtId="0" fontId="3" fillId="0" borderId="43" xfId="0" applyFont="1" applyBorder="1" applyAlignment="1">
      <alignment horizontal="center"/>
    </xf>
    <xf numFmtId="0" fontId="3" fillId="0" borderId="52" xfId="0" applyFont="1" applyBorder="1" applyAlignment="1">
      <alignment horizontal="center"/>
    </xf>
    <xf numFmtId="0" fontId="3" fillId="0" borderId="46" xfId="0" applyFont="1" applyBorder="1" applyAlignment="1">
      <alignment horizontal="center"/>
    </xf>
    <xf numFmtId="0" fontId="3" fillId="0" borderId="53" xfId="0" applyFont="1" applyBorder="1" applyAlignment="1">
      <alignment horizontal="center"/>
    </xf>
    <xf numFmtId="0" fontId="3" fillId="0" borderId="54" xfId="0" applyFont="1" applyBorder="1" applyAlignment="1">
      <alignment horizontal="center"/>
    </xf>
    <xf numFmtId="0" fontId="3" fillId="0" borderId="60" xfId="0" applyFont="1" applyBorder="1" applyAlignment="1">
      <alignment horizontal="center"/>
    </xf>
    <xf numFmtId="0" fontId="3" fillId="2" borderId="9" xfId="0" applyFont="1" applyFill="1" applyBorder="1" applyAlignment="1">
      <alignment horizontal="center"/>
    </xf>
    <xf numFmtId="0" fontId="3" fillId="2" borderId="63" xfId="0" applyFont="1" applyFill="1" applyBorder="1" applyAlignment="1">
      <alignment horizontal="center"/>
    </xf>
    <xf numFmtId="0" fontId="3" fillId="0" borderId="63" xfId="0" applyFont="1" applyBorder="1" applyAlignment="1">
      <alignment horizontal="center"/>
    </xf>
    <xf numFmtId="0" fontId="3" fillId="0" borderId="9" xfId="0" applyFont="1" applyFill="1" applyBorder="1" applyAlignment="1">
      <alignment horizontal="center"/>
    </xf>
    <xf numFmtId="0" fontId="3" fillId="0" borderId="52" xfId="0" applyFont="1" applyFill="1" applyBorder="1" applyAlignment="1">
      <alignment horizontal="center"/>
    </xf>
    <xf numFmtId="0" fontId="13" fillId="0" borderId="3" xfId="0" applyFont="1" applyBorder="1" applyAlignment="1">
      <alignment horizontal="center" wrapText="1"/>
    </xf>
    <xf numFmtId="0" fontId="13" fillId="0" borderId="3" xfId="0" applyFont="1" applyBorder="1" applyAlignment="1">
      <alignment horizontal="left" wrapText="1"/>
    </xf>
    <xf numFmtId="0" fontId="13" fillId="0" borderId="3" xfId="0" applyFont="1" applyBorder="1" applyAlignment="1">
      <alignment horizontal="right" wrapText="1"/>
    </xf>
    <xf numFmtId="0" fontId="13" fillId="0" borderId="3" xfId="0" applyFont="1" applyBorder="1" applyAlignment="1">
      <alignment wrapText="1"/>
    </xf>
    <xf numFmtId="0" fontId="13" fillId="0" borderId="0" xfId="0" applyFont="1" applyBorder="1" applyAlignment="1">
      <alignment horizontal="center" wrapText="1"/>
    </xf>
    <xf numFmtId="0" fontId="20" fillId="0" borderId="0" xfId="0" applyFont="1" applyAlignment="1">
      <alignment horizontal="left" vertical="top" indent="1"/>
    </xf>
    <xf numFmtId="0" fontId="3" fillId="0" borderId="38" xfId="0" applyFont="1" applyFill="1" applyBorder="1" applyAlignment="1">
      <alignment horizontal="center"/>
    </xf>
    <xf numFmtId="0" fontId="3" fillId="0" borderId="68" xfId="0" applyFont="1" applyFill="1" applyBorder="1" applyAlignment="1">
      <alignment horizontal="center"/>
    </xf>
    <xf numFmtId="0" fontId="3" fillId="0" borderId="1" xfId="0" applyFont="1" applyFill="1" applyBorder="1" applyAlignment="1">
      <alignment horizontal="center"/>
    </xf>
    <xf numFmtId="0" fontId="0" fillId="0" borderId="47" xfId="0" applyFill="1" applyBorder="1"/>
    <xf numFmtId="0" fontId="0" fillId="0" borderId="4" xfId="0" applyFill="1" applyBorder="1" applyAlignment="1">
      <alignment vertical="center" wrapText="1"/>
    </xf>
    <xf numFmtId="0" fontId="0" fillId="0" borderId="4" xfId="0" applyNumberFormat="1" applyFill="1" applyBorder="1" applyAlignment="1">
      <alignment vertical="center"/>
    </xf>
    <xf numFmtId="0" fontId="2" fillId="0" borderId="4" xfId="0" applyFont="1" applyFill="1" applyBorder="1" applyAlignment="1">
      <alignment horizontal="center" vertical="center"/>
    </xf>
    <xf numFmtId="0" fontId="0" fillId="0" borderId="22" xfId="0" applyBorder="1" applyAlignment="1">
      <alignment horizontal="center"/>
    </xf>
    <xf numFmtId="0" fontId="3" fillId="0" borderId="50" xfId="0" applyFont="1" applyFill="1" applyBorder="1" applyAlignment="1">
      <alignment horizontal="center"/>
    </xf>
    <xf numFmtId="0" fontId="3" fillId="0" borderId="37" xfId="0" applyFont="1" applyFill="1" applyBorder="1" applyAlignment="1">
      <alignment horizontal="center"/>
    </xf>
    <xf numFmtId="0" fontId="0" fillId="0" borderId="2" xfId="0" applyBorder="1" applyAlignment="1">
      <alignment horizontal="left" indent="1"/>
    </xf>
    <xf numFmtId="0" fontId="0" fillId="0" borderId="69" xfId="0" applyBorder="1"/>
    <xf numFmtId="0" fontId="3" fillId="0" borderId="2" xfId="0" applyFont="1" applyBorder="1" applyAlignment="1">
      <alignment horizontal="center"/>
    </xf>
    <xf numFmtId="0" fontId="3" fillId="0" borderId="69" xfId="0" applyFont="1" applyBorder="1" applyAlignment="1">
      <alignment horizontal="center"/>
    </xf>
    <xf numFmtId="0" fontId="3" fillId="2" borderId="70" xfId="0" applyFont="1" applyFill="1" applyBorder="1" applyAlignment="1">
      <alignment horizontal="center"/>
    </xf>
    <xf numFmtId="0" fontId="0" fillId="0" borderId="65" xfId="0" applyBorder="1" applyAlignment="1">
      <alignment horizontal="left" indent="1"/>
    </xf>
    <xf numFmtId="0" fontId="0" fillId="0" borderId="71" xfId="0" applyBorder="1"/>
    <xf numFmtId="0" fontId="3" fillId="0" borderId="71" xfId="0" applyFont="1" applyBorder="1" applyAlignment="1">
      <alignment horizontal="center"/>
    </xf>
    <xf numFmtId="0" fontId="3" fillId="2" borderId="72" xfId="0" applyFont="1" applyFill="1" applyBorder="1" applyAlignment="1">
      <alignment horizontal="center"/>
    </xf>
    <xf numFmtId="0" fontId="3" fillId="0" borderId="65" xfId="0" applyFont="1" applyBorder="1"/>
    <xf numFmtId="0" fontId="3" fillId="0" borderId="51" xfId="0" applyFont="1" applyBorder="1"/>
    <xf numFmtId="0" fontId="3" fillId="0" borderId="52" xfId="0" applyFont="1" applyBorder="1"/>
    <xf numFmtId="0" fontId="0" fillId="0" borderId="51" xfId="0" applyBorder="1" applyAlignment="1">
      <alignment horizontal="left" vertical="top" wrapText="1" indent="1"/>
    </xf>
    <xf numFmtId="0" fontId="0" fillId="0" borderId="53" xfId="0" applyBorder="1" applyAlignment="1">
      <alignment horizontal="left" wrapText="1" indent="1"/>
    </xf>
    <xf numFmtId="0" fontId="6" fillId="0" borderId="73" xfId="0" applyFont="1" applyBorder="1" applyAlignment="1">
      <alignment horizontal="left" wrapText="1"/>
    </xf>
    <xf numFmtId="0" fontId="3" fillId="0" borderId="73" xfId="0" applyFont="1" applyBorder="1" applyAlignment="1">
      <alignment horizontal="center"/>
    </xf>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0" fillId="4" borderId="0" xfId="0" applyFill="1"/>
    <xf numFmtId="0" fontId="0" fillId="10" borderId="0" xfId="0" applyFill="1"/>
    <xf numFmtId="9" fontId="0" fillId="0" borderId="0" xfId="2" applyFont="1"/>
    <xf numFmtId="9" fontId="0" fillId="0" borderId="0" xfId="0" applyNumberFormat="1"/>
    <xf numFmtId="0" fontId="0" fillId="11" borderId="0" xfId="0" applyFill="1"/>
    <xf numFmtId="9" fontId="0" fillId="0" borderId="0" xfId="2" applyFont="1" applyFill="1"/>
    <xf numFmtId="0" fontId="3" fillId="0" borderId="0" xfId="0" applyFont="1" applyAlignment="1">
      <alignment horizontal="center" wrapText="1"/>
    </xf>
    <xf numFmtId="0" fontId="24" fillId="0" borderId="0" xfId="0" applyFont="1" applyAlignment="1">
      <alignment horizontal="center" wrapText="1"/>
    </xf>
    <xf numFmtId="0" fontId="13" fillId="0" borderId="0" xfId="0" applyFont="1" applyAlignment="1">
      <alignment horizontal="center"/>
    </xf>
    <xf numFmtId="0" fontId="3" fillId="0" borderId="0" xfId="0" applyFont="1" applyFill="1" applyBorder="1" applyAlignment="1">
      <alignment horizontal="center"/>
    </xf>
    <xf numFmtId="0" fontId="6" fillId="0" borderId="57" xfId="0" applyFont="1" applyBorder="1" applyAlignment="1">
      <alignment horizontal="left" wrapText="1"/>
    </xf>
    <xf numFmtId="0" fontId="6" fillId="0" borderId="9" xfId="0" applyFont="1" applyBorder="1" applyAlignment="1">
      <alignment horizontal="left" wrapText="1"/>
    </xf>
    <xf numFmtId="0" fontId="3" fillId="0" borderId="56" xfId="0" applyFont="1" applyBorder="1"/>
    <xf numFmtId="0" fontId="3" fillId="0" borderId="74" xfId="0" applyFont="1" applyBorder="1" applyAlignment="1">
      <alignment horizontal="center"/>
    </xf>
    <xf numFmtId="0" fontId="3" fillId="0" borderId="22" xfId="0" applyFont="1" applyBorder="1"/>
    <xf numFmtId="0" fontId="3" fillId="0" borderId="75" xfId="0" applyFont="1" applyBorder="1" applyAlignment="1">
      <alignment horizontal="center"/>
    </xf>
    <xf numFmtId="0" fontId="0" fillId="0" borderId="76" xfId="0" applyBorder="1"/>
    <xf numFmtId="0" fontId="7" fillId="0" borderId="76" xfId="0" applyFont="1" applyBorder="1"/>
    <xf numFmtId="0" fontId="25" fillId="0" borderId="76" xfId="1" applyBorder="1" applyAlignment="1" applyProtection="1"/>
    <xf numFmtId="0" fontId="0" fillId="0" borderId="77" xfId="0" applyBorder="1"/>
    <xf numFmtId="0" fontId="3" fillId="0" borderId="0" xfId="0" applyFont="1" applyAlignment="1">
      <alignment vertical="top" wrapText="1"/>
    </xf>
    <xf numFmtId="0" fontId="0" fillId="0" borderId="0" xfId="0" applyAlignment="1">
      <alignment vertical="top" wrapText="1"/>
    </xf>
    <xf numFmtId="0" fontId="25" fillId="0" borderId="0" xfId="1" applyAlignment="1" applyProtection="1">
      <alignment horizontal="center"/>
    </xf>
    <xf numFmtId="0" fontId="19" fillId="0" borderId="0" xfId="0" applyFont="1" applyAlignment="1">
      <alignment vertical="top" wrapText="1"/>
    </xf>
    <xf numFmtId="0" fontId="28" fillId="0" borderId="0" xfId="0" applyFont="1"/>
    <xf numFmtId="0" fontId="28" fillId="0" borderId="0" xfId="0" applyFont="1" applyAlignment="1">
      <alignment vertical="top" wrapText="1"/>
    </xf>
    <xf numFmtId="0" fontId="27" fillId="0" borderId="0" xfId="0" applyFont="1" applyAlignment="1">
      <alignment vertical="top" wrapText="1"/>
    </xf>
    <xf numFmtId="0" fontId="19" fillId="0" borderId="0" xfId="0" applyFont="1" applyAlignment="1">
      <alignment horizontal="left" vertical="top" wrapText="1" indent="1"/>
    </xf>
    <xf numFmtId="0" fontId="4" fillId="0" borderId="0" xfId="0" applyFont="1" applyAlignment="1">
      <alignment vertical="top" wrapText="1"/>
    </xf>
    <xf numFmtId="0" fontId="32" fillId="0" borderId="0" xfId="0" applyFont="1" applyAlignment="1">
      <alignment vertical="top" wrapText="1"/>
    </xf>
    <xf numFmtId="0" fontId="3" fillId="0" borderId="0" xfId="0" applyFont="1" applyAlignment="1">
      <alignment horizontal="right" vertical="top" wrapText="1"/>
    </xf>
    <xf numFmtId="0" fontId="30" fillId="0" borderId="0" xfId="0" applyFont="1" applyAlignment="1">
      <alignment horizontal="left" vertical="top" wrapText="1"/>
    </xf>
    <xf numFmtId="0" fontId="19" fillId="0" borderId="0" xfId="0" applyFont="1" applyAlignment="1">
      <alignment horizontal="left" vertical="top" wrapText="1"/>
    </xf>
    <xf numFmtId="0" fontId="30" fillId="0" borderId="0" xfId="0" applyFont="1" applyAlignment="1">
      <alignment horizontal="left" vertical="top" wrapText="1" indent="3"/>
    </xf>
    <xf numFmtId="0" fontId="26" fillId="0" borderId="0" xfId="0" applyFont="1" applyAlignment="1">
      <alignment horizontal="left" vertical="top" wrapText="1" indent="5"/>
    </xf>
    <xf numFmtId="0" fontId="30" fillId="0" borderId="0" xfId="0" applyFont="1" applyAlignment="1">
      <alignment horizontal="left" vertical="top" wrapText="1" indent="4"/>
    </xf>
    <xf numFmtId="0" fontId="26" fillId="0" borderId="0" xfId="0" applyFont="1" applyAlignment="1">
      <alignment horizontal="left" vertical="top" wrapText="1" indent="4"/>
    </xf>
    <xf numFmtId="0" fontId="19" fillId="0" borderId="0" xfId="0" applyFont="1" applyAlignment="1">
      <alignment horizontal="left" vertical="top" wrapText="1" indent="6"/>
    </xf>
    <xf numFmtId="0" fontId="6" fillId="0" borderId="43" xfId="0" applyFont="1" applyBorder="1" applyAlignment="1">
      <alignment horizontal="left" vertical="center" wrapText="1"/>
    </xf>
    <xf numFmtId="0" fontId="25" fillId="0" borderId="0" xfId="1" applyAlignment="1" applyProtection="1">
      <alignment vertical="top" wrapText="1"/>
    </xf>
    <xf numFmtId="0" fontId="25" fillId="0" borderId="0" xfId="1" applyAlignment="1" applyProtection="1">
      <alignment horizontal="right" vertical="top" wrapText="1"/>
    </xf>
    <xf numFmtId="0" fontId="4" fillId="0" borderId="0" xfId="0" applyFont="1" applyBorder="1" applyAlignment="1">
      <alignment horizontal="center"/>
    </xf>
    <xf numFmtId="0" fontId="7" fillId="0" borderId="0" xfId="0" applyFont="1" applyBorder="1"/>
    <xf numFmtId="0" fontId="3" fillId="0" borderId="78" xfId="0" applyFont="1" applyBorder="1"/>
    <xf numFmtId="0" fontId="3" fillId="0" borderId="76" xfId="0" applyFont="1" applyBorder="1"/>
    <xf numFmtId="0" fontId="3" fillId="0" borderId="77" xfId="0" applyFont="1" applyBorder="1"/>
    <xf numFmtId="0" fontId="0" fillId="0" borderId="78" xfId="0" applyBorder="1"/>
    <xf numFmtId="0" fontId="6" fillId="0" borderId="76" xfId="0" applyFont="1" applyBorder="1" applyAlignment="1">
      <alignment vertical="top" wrapText="1"/>
    </xf>
    <xf numFmtId="0" fontId="6" fillId="0" borderId="60" xfId="0" applyFont="1" applyBorder="1" applyAlignment="1">
      <alignment vertical="top" wrapText="1"/>
    </xf>
    <xf numFmtId="0" fontId="7" fillId="0" borderId="76" xfId="0" applyFont="1" applyBorder="1" applyAlignment="1">
      <alignment vertical="top" wrapText="1"/>
    </xf>
    <xf numFmtId="0" fontId="25" fillId="0" borderId="76" xfId="1" applyBorder="1" applyAlignment="1" applyProtection="1">
      <alignment vertical="top" wrapText="1"/>
    </xf>
    <xf numFmtId="0" fontId="7" fillId="0" borderId="77" xfId="0" applyFont="1" applyBorder="1"/>
    <xf numFmtId="0" fontId="0" fillId="0" borderId="31" xfId="0" applyBorder="1" applyAlignment="1">
      <alignment horizontal="left" vertical="top"/>
    </xf>
    <xf numFmtId="0" fontId="25" fillId="0" borderId="0" xfId="1" applyBorder="1" applyAlignment="1" applyProtection="1">
      <alignment horizontal="left"/>
    </xf>
    <xf numFmtId="0" fontId="36" fillId="0" borderId="78" xfId="1" applyFont="1" applyBorder="1" applyAlignment="1" applyProtection="1">
      <alignment horizontal="center"/>
    </xf>
    <xf numFmtId="0" fontId="36" fillId="0" borderId="76" xfId="1" applyFont="1" applyBorder="1" applyAlignment="1" applyProtection="1">
      <alignment horizontal="center"/>
    </xf>
    <xf numFmtId="0" fontId="25" fillId="0" borderId="0" xfId="1" applyAlignment="1" applyProtection="1">
      <alignment horizontal="center" vertical="top"/>
    </xf>
    <xf numFmtId="0" fontId="37" fillId="0" borderId="76" xfId="1" applyFont="1" applyBorder="1" applyAlignment="1" applyProtection="1">
      <alignment vertical="top" wrapText="1"/>
    </xf>
    <xf numFmtId="0" fontId="0" fillId="0" borderId="0" xfId="0" applyAlignment="1"/>
    <xf numFmtId="0" fontId="6" fillId="0" borderId="46" xfId="0" applyFont="1" applyBorder="1" applyAlignment="1">
      <alignment horizontal="left" wrapText="1"/>
    </xf>
    <xf numFmtId="0" fontId="3" fillId="0" borderId="60" xfId="0" applyFont="1" applyFill="1" applyBorder="1" applyAlignment="1">
      <alignment horizontal="left"/>
    </xf>
    <xf numFmtId="0" fontId="6" fillId="0" borderId="54" xfId="0" applyFont="1" applyBorder="1" applyAlignment="1">
      <alignment horizontal="left" wrapText="1"/>
    </xf>
    <xf numFmtId="0" fontId="21" fillId="0" borderId="54" xfId="0" applyFont="1" applyBorder="1" applyAlignment="1">
      <alignment horizontal="right" wrapText="1"/>
    </xf>
    <xf numFmtId="0" fontId="22" fillId="0" borderId="0" xfId="0" applyFont="1" applyBorder="1"/>
    <xf numFmtId="0" fontId="22" fillId="0" borderId="0" xfId="0" applyFont="1" applyBorder="1" applyAlignment="1">
      <alignment horizontal="center"/>
    </xf>
    <xf numFmtId="0" fontId="22" fillId="0" borderId="60" xfId="0" applyFont="1" applyFill="1" applyBorder="1" applyAlignment="1">
      <alignment horizontal="left"/>
    </xf>
    <xf numFmtId="0" fontId="0" fillId="0" borderId="60" xfId="0" applyFill="1" applyBorder="1" applyAlignment="1">
      <alignment horizontal="left"/>
    </xf>
    <xf numFmtId="0" fontId="6" fillId="0" borderId="79" xfId="0" applyFont="1" applyBorder="1" applyAlignment="1">
      <alignment horizontal="left" wrapText="1"/>
    </xf>
    <xf numFmtId="0" fontId="3" fillId="0" borderId="2" xfId="0" applyFont="1" applyBorder="1"/>
    <xf numFmtId="0" fontId="3" fillId="0" borderId="79" xfId="0" applyFont="1" applyBorder="1" applyAlignment="1">
      <alignment horizontal="center"/>
    </xf>
    <xf numFmtId="0" fontId="3" fillId="0" borderId="60" xfId="0" applyFont="1" applyBorder="1" applyAlignment="1">
      <alignment horizontal="left"/>
    </xf>
    <xf numFmtId="0" fontId="3" fillId="2" borderId="60" xfId="0" applyFont="1" applyFill="1" applyBorder="1" applyAlignment="1">
      <alignment horizontal="left"/>
    </xf>
    <xf numFmtId="0" fontId="6" fillId="0" borderId="80" xfId="0" applyFont="1" applyBorder="1" applyAlignment="1">
      <alignment horizontal="left" wrapText="1"/>
    </xf>
    <xf numFmtId="0" fontId="3" fillId="0" borderId="80" xfId="0" applyFont="1" applyBorder="1" applyAlignment="1">
      <alignment horizontal="center"/>
    </xf>
    <xf numFmtId="0" fontId="6" fillId="0" borderId="81" xfId="0" applyFont="1" applyBorder="1" applyAlignment="1">
      <alignment horizontal="left" wrapText="1"/>
    </xf>
    <xf numFmtId="0" fontId="3" fillId="0" borderId="63" xfId="0" applyFont="1" applyBorder="1"/>
    <xf numFmtId="0" fontId="3" fillId="0" borderId="81" xfId="0" applyFont="1" applyBorder="1" applyAlignment="1">
      <alignment horizontal="center"/>
    </xf>
    <xf numFmtId="0" fontId="3" fillId="2" borderId="68" xfId="0" applyFont="1" applyFill="1" applyBorder="1" applyAlignment="1">
      <alignment horizontal="center"/>
    </xf>
    <xf numFmtId="0" fontId="6" fillId="0" borderId="63" xfId="0" applyFont="1" applyBorder="1" applyAlignment="1">
      <alignment horizontal="left" wrapText="1"/>
    </xf>
    <xf numFmtId="0" fontId="3" fillId="0" borderId="64" xfId="0" applyFont="1" applyBorder="1"/>
    <xf numFmtId="0" fontId="6" fillId="0" borderId="2" xfId="0" applyFont="1" applyBorder="1" applyAlignment="1">
      <alignment horizontal="left" wrapText="1"/>
    </xf>
    <xf numFmtId="0" fontId="3" fillId="0" borderId="69" xfId="0" applyFont="1" applyBorder="1"/>
    <xf numFmtId="164" fontId="3" fillId="0" borderId="0" xfId="1" applyNumberFormat="1" applyFont="1" applyBorder="1" applyAlignment="1" applyProtection="1">
      <alignment horizontal="left" wrapText="1"/>
    </xf>
    <xf numFmtId="0" fontId="3" fillId="0" borderId="60" xfId="0" applyFont="1" applyFill="1" applyBorder="1" applyAlignment="1">
      <alignment horizontal="left" wrapText="1"/>
    </xf>
    <xf numFmtId="0" fontId="3" fillId="0" borderId="60" xfId="0" applyFont="1" applyBorder="1" applyAlignment="1">
      <alignment horizontal="left" wrapText="1"/>
    </xf>
    <xf numFmtId="0" fontId="3" fillId="0" borderId="0" xfId="1" applyFont="1" applyBorder="1" applyAlignment="1" applyProtection="1">
      <alignment horizontal="left"/>
    </xf>
    <xf numFmtId="0" fontId="38" fillId="0" borderId="76" xfId="1" applyFont="1" applyBorder="1" applyAlignment="1" applyProtection="1">
      <alignment horizontal="center"/>
    </xf>
    <xf numFmtId="0" fontId="0" fillId="0" borderId="0" xfId="0" applyFill="1"/>
    <xf numFmtId="9" fontId="0" fillId="0" borderId="0" xfId="0" applyNumberFormat="1" applyFill="1"/>
    <xf numFmtId="0" fontId="39" fillId="0" borderId="0" xfId="0" applyFont="1" applyAlignment="1">
      <alignment horizontal="center" wrapText="1"/>
    </xf>
    <xf numFmtId="0" fontId="3" fillId="0" borderId="76" xfId="0" applyFont="1" applyBorder="1" applyAlignment="1">
      <alignment vertical="top" wrapText="1"/>
    </xf>
    <xf numFmtId="0" fontId="3" fillId="0" borderId="76" xfId="0" applyFont="1" applyBorder="1" applyAlignment="1">
      <alignment horizontal="left" vertical="top" wrapText="1"/>
    </xf>
    <xf numFmtId="0" fontId="25" fillId="0" borderId="0" xfId="1" applyFont="1" applyAlignment="1" applyProtection="1">
      <alignment horizontal="center"/>
    </xf>
    <xf numFmtId="164" fontId="29" fillId="0" borderId="0" xfId="1" applyNumberFormat="1" applyFont="1" applyBorder="1" applyAlignment="1" applyProtection="1">
      <alignment horizontal="left" wrapText="1"/>
    </xf>
    <xf numFmtId="0" fontId="29" fillId="0" borderId="0" xfId="1" applyFont="1" applyAlignment="1" applyProtection="1">
      <alignment horizontal="center"/>
    </xf>
    <xf numFmtId="0" fontId="29" fillId="0" borderId="0" xfId="1" applyFont="1" applyBorder="1" applyAlignment="1" applyProtection="1">
      <alignment horizontal="left" vertical="top"/>
    </xf>
    <xf numFmtId="0" fontId="7" fillId="0" borderId="76" xfId="1" applyFont="1" applyBorder="1" applyAlignment="1" applyProtection="1">
      <alignment horizontal="left"/>
    </xf>
    <xf numFmtId="49" fontId="25" fillId="0" borderId="0" xfId="1" applyNumberFormat="1" applyFont="1" applyAlignment="1" applyProtection="1">
      <alignment horizontal="center"/>
    </xf>
    <xf numFmtId="0" fontId="6" fillId="0" borderId="54" xfId="0" applyFont="1" applyBorder="1" applyAlignment="1">
      <alignment horizontal="left" indent="1"/>
    </xf>
    <xf numFmtId="0" fontId="3" fillId="2" borderId="0" xfId="0" applyFont="1" applyFill="1" applyBorder="1" applyAlignment="1">
      <alignment horizontal="center"/>
    </xf>
    <xf numFmtId="2" fontId="3" fillId="0" borderId="2" xfId="0" applyNumberFormat="1" applyFont="1" applyFill="1" applyBorder="1" applyAlignment="1">
      <alignment horizontal="left"/>
    </xf>
    <xf numFmtId="0" fontId="3" fillId="0" borderId="2" xfId="0" applyFont="1" applyFill="1" applyBorder="1" applyAlignment="1">
      <alignment horizontal="left" wrapText="1"/>
    </xf>
    <xf numFmtId="0" fontId="3" fillId="0" borderId="2" xfId="0" applyFont="1" applyFill="1" applyBorder="1" applyAlignment="1">
      <alignment horizontal="left"/>
    </xf>
    <xf numFmtId="0" fontId="6" fillId="0" borderId="82" xfId="0" applyFont="1" applyBorder="1" applyAlignment="1">
      <alignment horizontal="left" wrapText="1"/>
    </xf>
    <xf numFmtId="0" fontId="3" fillId="0" borderId="60" xfId="0" applyFont="1" applyBorder="1"/>
    <xf numFmtId="0" fontId="3" fillId="0" borderId="82" xfId="0" applyFont="1" applyBorder="1" applyAlignment="1">
      <alignment horizontal="center"/>
    </xf>
    <xf numFmtId="0" fontId="3" fillId="0" borderId="76" xfId="0" applyFont="1" applyBorder="1" applyAlignment="1">
      <alignment vertical="top" wrapText="1" readingOrder="1"/>
    </xf>
    <xf numFmtId="0" fontId="1" fillId="0" borderId="0" xfId="0" applyFont="1"/>
    <xf numFmtId="0" fontId="2" fillId="0" borderId="78" xfId="0" applyFont="1" applyBorder="1"/>
    <xf numFmtId="0" fontId="40" fillId="0" borderId="0" xfId="0" applyFont="1"/>
    <xf numFmtId="0" fontId="41" fillId="0" borderId="76" xfId="1" applyFont="1" applyBorder="1" applyAlignment="1" applyProtection="1">
      <alignment horizontal="center"/>
    </xf>
    <xf numFmtId="0" fontId="42" fillId="0" borderId="0" xfId="0" applyFont="1"/>
    <xf numFmtId="0" fontId="43" fillId="0" borderId="76" xfId="1" applyFont="1" applyBorder="1" applyAlignment="1" applyProtection="1">
      <alignment horizontal="left"/>
    </xf>
    <xf numFmtId="0" fontId="44" fillId="0" borderId="0" xfId="0" applyFont="1"/>
    <xf numFmtId="0" fontId="43" fillId="0" borderId="76" xfId="0" applyFont="1" applyBorder="1"/>
    <xf numFmtId="0" fontId="2" fillId="0" borderId="76" xfId="0" applyFont="1" applyBorder="1" applyAlignment="1">
      <alignment vertical="top" wrapText="1"/>
    </xf>
    <xf numFmtId="0" fontId="2" fillId="0" borderId="76" xfId="0" applyFont="1" applyBorder="1"/>
    <xf numFmtId="0" fontId="25" fillId="0" borderId="76" xfId="1" applyFont="1" applyBorder="1" applyAlignment="1" applyProtection="1"/>
    <xf numFmtId="0" fontId="2" fillId="0" borderId="77" xfId="0" applyFont="1" applyBorder="1"/>
    <xf numFmtId="0" fontId="40" fillId="0" borderId="77" xfId="0" applyFont="1" applyBorder="1"/>
    <xf numFmtId="0" fontId="40" fillId="0" borderId="0" xfId="0" applyFont="1" applyBorder="1"/>
    <xf numFmtId="0" fontId="2" fillId="0" borderId="0" xfId="0" applyFont="1" applyBorder="1"/>
    <xf numFmtId="0" fontId="2" fillId="0" borderId="0" xfId="0" applyFont="1" applyBorder="1" applyAlignment="1">
      <alignment horizontal="center"/>
    </xf>
    <xf numFmtId="0" fontId="43" fillId="0" borderId="0" xfId="0" applyFont="1" applyBorder="1"/>
    <xf numFmtId="0" fontId="44" fillId="0" borderId="0" xfId="0" applyFont="1" applyBorder="1"/>
    <xf numFmtId="0" fontId="3" fillId="0" borderId="0" xfId="0" applyFont="1" applyAlignment="1">
      <alignment vertical="top" wrapText="1"/>
    </xf>
    <xf numFmtId="0" fontId="0" fillId="0" borderId="0" xfId="0" applyAlignment="1">
      <alignment vertical="top" wrapText="1"/>
    </xf>
    <xf numFmtId="0" fontId="4" fillId="0" borderId="0" xfId="0" applyFont="1" applyAlignment="1">
      <alignment horizontal="center"/>
    </xf>
    <xf numFmtId="0" fontId="19" fillId="0" borderId="0" xfId="0" applyFont="1" applyAlignment="1"/>
    <xf numFmtId="49" fontId="3" fillId="0" borderId="0" xfId="0" applyNumberFormat="1" applyFont="1" applyAlignment="1">
      <alignment vertical="top" wrapText="1"/>
    </xf>
    <xf numFmtId="0" fontId="0" fillId="0" borderId="0" xfId="0" applyAlignment="1">
      <alignment wrapText="1"/>
    </xf>
    <xf numFmtId="0" fontId="16" fillId="0" borderId="0" xfId="0" applyFont="1" applyAlignment="1">
      <alignment horizontal="center"/>
    </xf>
    <xf numFmtId="0" fontId="0" fillId="0" borderId="0" xfId="0" applyAlignment="1"/>
    <xf numFmtId="0" fontId="0" fillId="0" borderId="0" xfId="0" applyNumberFormat="1" applyAlignment="1">
      <alignment wrapText="1"/>
    </xf>
    <xf numFmtId="0" fontId="0" fillId="7" borderId="0" xfId="0" applyNumberFormat="1" applyFill="1" applyAlignment="1">
      <alignment vertical="top" wrapText="1"/>
    </xf>
    <xf numFmtId="0" fontId="0" fillId="7" borderId="0" xfId="0" applyFill="1" applyAlignment="1">
      <alignment vertical="top" wrapText="1"/>
    </xf>
    <xf numFmtId="0" fontId="6" fillId="0" borderId="0" xfId="0" applyFont="1" applyFill="1" applyAlignment="1">
      <alignment wrapText="1"/>
    </xf>
    <xf numFmtId="0" fontId="3" fillId="2" borderId="55" xfId="0" applyFont="1" applyFill="1" applyBorder="1" applyAlignment="1">
      <alignment horizontal="center"/>
    </xf>
    <xf numFmtId="0" fontId="3" fillId="0" borderId="55" xfId="0" applyFont="1" applyBorder="1" applyAlignment="1">
      <alignment horizontal="center"/>
    </xf>
    <xf numFmtId="0" fontId="0" fillId="2" borderId="28" xfId="0" applyFill="1" applyBorder="1" applyAlignment="1">
      <alignment vertical="center"/>
    </xf>
    <xf numFmtId="0" fontId="0" fillId="0" borderId="27" xfId="0" applyBorder="1" applyAlignment="1"/>
    <xf numFmtId="0" fontId="0" fillId="2" borderId="28" xfId="0" applyFill="1" applyBorder="1" applyAlignment="1">
      <alignment vertical="center" wrapText="1"/>
    </xf>
    <xf numFmtId="0" fontId="3" fillId="0" borderId="14" xfId="0" applyFont="1" applyBorder="1" applyAlignment="1">
      <alignment horizontal="center"/>
    </xf>
    <xf numFmtId="0" fontId="0" fillId="0" borderId="14" xfId="0" applyBorder="1" applyAlignment="1">
      <alignment horizontal="center"/>
    </xf>
    <xf numFmtId="0" fontId="14" fillId="0" borderId="0" xfId="0" applyFont="1" applyAlignment="1">
      <alignment horizontal="left"/>
    </xf>
    <xf numFmtId="0" fontId="0" fillId="0" borderId="0" xfId="0" applyAlignment="1">
      <alignment horizontal="left"/>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3" Type="http://schemas.openxmlformats.org/officeDocument/2006/relationships/hyperlink" Target="http://www.acorn-online.com/hedge/h-socs.htm" TargetMode="External"/><Relationship Id="rId18" Type="http://schemas.openxmlformats.org/officeDocument/2006/relationships/hyperlink" Target="http://www.energystar.gov/index.cfm?c=new_homes.hm_index" TargetMode="External"/><Relationship Id="rId26" Type="http://schemas.openxmlformats.org/officeDocument/2006/relationships/hyperlink" Target="http://www.energystar.gov/index.cfm?c=ceiling_fans.pr_ceiling_fans" TargetMode="External"/><Relationship Id="rId39" Type="http://schemas.openxmlformats.org/officeDocument/2006/relationships/hyperlink" Target="http://www.carpet-rug.com/" TargetMode="External"/><Relationship Id="rId21" Type="http://schemas.openxmlformats.org/officeDocument/2006/relationships/hyperlink" Target="http://www.eere.energy.gov/RE/geo_heat_pumps.html" TargetMode="External"/><Relationship Id="rId34" Type="http://schemas.openxmlformats.org/officeDocument/2006/relationships/hyperlink" Target="http://www.buildinggreen.com/" TargetMode="External"/><Relationship Id="rId42" Type="http://schemas.openxmlformats.org/officeDocument/2006/relationships/hyperlink" Target="http://www.toolbase.org/tertiaryT.asp?TrackID=&amp;CategoryID=40&amp;DocumentID=2001" TargetMode="External"/><Relationship Id="rId7" Type="http://schemas.openxmlformats.org/officeDocument/2006/relationships/hyperlink" Target="http://www.afcee.brooks.af.mil/dc/dcd/land/ldg/index.html" TargetMode="External"/><Relationship Id="rId2" Type="http://schemas.openxmlformats.org/officeDocument/2006/relationships/hyperlink" Target="http://yosemite.epa.gov/OAR/globalwarming.nsf/content/ActionsLocalHeatIslandEffect.html" TargetMode="External"/><Relationship Id="rId16" Type="http://schemas.openxmlformats.org/officeDocument/2006/relationships/hyperlink" Target="http://www.eere.energy.gov/EE/buildings_envelope.html" TargetMode="External"/><Relationship Id="rId20" Type="http://schemas.openxmlformats.org/officeDocument/2006/relationships/hyperlink" Target="http://www.eere.energy.gov/EE/buildings_water_heating.html" TargetMode="External"/><Relationship Id="rId29" Type="http://schemas.openxmlformats.org/officeDocument/2006/relationships/hyperlink" Target="http://www.energystar.gov/index.cfm?c=lighting.pr_lighting" TargetMode="External"/><Relationship Id="rId41" Type="http://schemas.openxmlformats.org/officeDocument/2006/relationships/hyperlink" Target="http://www.healthhouse.org/" TargetMode="External"/><Relationship Id="rId1" Type="http://schemas.openxmlformats.org/officeDocument/2006/relationships/hyperlink" Target="http://www.sustainable.doe.gov/landuse/infill.shtml" TargetMode="External"/><Relationship Id="rId6" Type="http://schemas.openxmlformats.org/officeDocument/2006/relationships/hyperlink" Target="http://www.sustainable.doe.gov/buildings/envirimp.shtml" TargetMode="External"/><Relationship Id="rId11" Type="http://schemas.openxmlformats.org/officeDocument/2006/relationships/hyperlink" Target="http://www.nrdc.org/water/pollution/storm/chap12.asp" TargetMode="External"/><Relationship Id="rId24" Type="http://schemas.openxmlformats.org/officeDocument/2006/relationships/hyperlink" Target="http://www.energystar.gov/index.cfm?c=refrig.pr_refrigerators" TargetMode="External"/><Relationship Id="rId32" Type="http://schemas.openxmlformats.org/officeDocument/2006/relationships/hyperlink" Target="http://yosemite1.epa.gov/oppt/eppstand2.nsf" TargetMode="External"/><Relationship Id="rId37" Type="http://schemas.openxmlformats.org/officeDocument/2006/relationships/hyperlink" Target="http://www.epa.gov/iaq/homes/index.html" TargetMode="External"/><Relationship Id="rId40" Type="http://schemas.openxmlformats.org/officeDocument/2006/relationships/hyperlink" Target="http://www.epa.gov/ttn/catc/dir1/ff-hepa.pdf" TargetMode="External"/><Relationship Id="rId5" Type="http://schemas.openxmlformats.org/officeDocument/2006/relationships/hyperlink" Target="http://www.sustainable.doe.gov/landuse/urbanfor.shtml" TargetMode="External"/><Relationship Id="rId15" Type="http://schemas.openxmlformats.org/officeDocument/2006/relationships/hyperlink" Target="http://www.darksky.org/" TargetMode="External"/><Relationship Id="rId23" Type="http://schemas.openxmlformats.org/officeDocument/2006/relationships/hyperlink" Target="http://www.energystar.gov/ia/products/heat_cool/GUIDE_2COLOR.pdf" TargetMode="External"/><Relationship Id="rId28" Type="http://schemas.openxmlformats.org/officeDocument/2006/relationships/hyperlink" Target="http://www.eere.energy.gov/femp/techassist/renewenergy.html" TargetMode="External"/><Relationship Id="rId36" Type="http://schemas.openxmlformats.org/officeDocument/2006/relationships/hyperlink" Target="http://www.wbdg.org/design/resource.php?cn=2.8.6&amp;cx=0&amp;rp=7" TargetMode="External"/><Relationship Id="rId10" Type="http://schemas.openxmlformats.org/officeDocument/2006/relationships/hyperlink" Target="http://www.sustainable.doe.gov/pdf/sbt.pdf" TargetMode="External"/><Relationship Id="rId19" Type="http://schemas.openxmlformats.org/officeDocument/2006/relationships/hyperlink" Target="http://www.eere.energy.gov/EE/buildings_space_heating.html" TargetMode="External"/><Relationship Id="rId31" Type="http://schemas.openxmlformats.org/officeDocument/2006/relationships/hyperlink" Target="http://www.wbdg.org/design/resource.php?cn=2.8.2&amp;cx=0&amp;rp=11" TargetMode="External"/><Relationship Id="rId44" Type="http://schemas.openxmlformats.org/officeDocument/2006/relationships/hyperlink" Target="http://www.toolbase.org/secondaryT.asp?TrackID=&amp;CategoryID=34" TargetMode="External"/><Relationship Id="rId4" Type="http://schemas.openxmlformats.org/officeDocument/2006/relationships/hyperlink" Target="http://www.nwf.org/backyardwildlifehabitat/" TargetMode="External"/><Relationship Id="rId9" Type="http://schemas.openxmlformats.org/officeDocument/2006/relationships/hyperlink" Target="http://www.eere.energy.gov/femp/technologies/water_efficiency.cfm" TargetMode="External"/><Relationship Id="rId14" Type="http://schemas.openxmlformats.org/officeDocument/2006/relationships/hyperlink" Target="http://www.eere.energy.gov/RE/solar_passive.html" TargetMode="External"/><Relationship Id="rId22" Type="http://schemas.openxmlformats.org/officeDocument/2006/relationships/hyperlink" Target="http://www.eere.energy.gov/femp/techassist/operations_maintenance/" TargetMode="External"/><Relationship Id="rId27" Type="http://schemas.openxmlformats.org/officeDocument/2006/relationships/hyperlink" Target="http://rredc.nrel.gov/" TargetMode="External"/><Relationship Id="rId30" Type="http://schemas.openxmlformats.org/officeDocument/2006/relationships/hyperlink" Target="http://www.energystar.gov/index.cfm?c=cfls.pr_cfls" TargetMode="External"/><Relationship Id="rId35" Type="http://schemas.openxmlformats.org/officeDocument/2006/relationships/hyperlink" Target="http://www.epa.gov/iaq/formalde.html" TargetMode="External"/><Relationship Id="rId43" Type="http://schemas.openxmlformats.org/officeDocument/2006/relationships/hyperlink" Target="http://www.ilsr.org/recycling/buildingdebris.pdf" TargetMode="External"/><Relationship Id="rId8" Type="http://schemas.openxmlformats.org/officeDocument/2006/relationships/hyperlink" Target="http://www.epa.gov/OWM/water-efficiency/final_final.pdf" TargetMode="External"/><Relationship Id="rId3" Type="http://schemas.openxmlformats.org/officeDocument/2006/relationships/hyperlink" Target="http://www.sustainable.doe.gov/landuse/transit.shtml" TargetMode="External"/><Relationship Id="rId12" Type="http://schemas.openxmlformats.org/officeDocument/2006/relationships/hyperlink" Target="http://www.enature.com/" TargetMode="External"/><Relationship Id="rId17" Type="http://schemas.openxmlformats.org/officeDocument/2006/relationships/hyperlink" Target="http://www.eeba.org/technology/criteria.htm" TargetMode="External"/><Relationship Id="rId25" Type="http://schemas.openxmlformats.org/officeDocument/2006/relationships/hyperlink" Target="http://www.energystar.gov/index.cfm?c=dishwash.pr_dishwashers" TargetMode="External"/><Relationship Id="rId33" Type="http://schemas.openxmlformats.org/officeDocument/2006/relationships/hyperlink" Target="http://www.bfrl.nist.gov/oae/software/bees.html" TargetMode="External"/><Relationship Id="rId38" Type="http://schemas.openxmlformats.org/officeDocument/2006/relationships/hyperlink" Target="http://www.epa.gov/ebtpages/airindoorradon.html" TargetMode="External"/></Relationships>
</file>

<file path=xl/drawings/drawing1.xml><?xml version="1.0" encoding="utf-8"?>
<xdr:wsDr xmlns:xdr="http://schemas.openxmlformats.org/drawingml/2006/spreadsheetDrawing" xmlns:a="http://schemas.openxmlformats.org/drawingml/2006/main">
  <xdr:twoCellAnchor>
    <xdr:from>
      <xdr:col>0</xdr:col>
      <xdr:colOff>114300</xdr:colOff>
      <xdr:row>48</xdr:row>
      <xdr:rowOff>66675</xdr:rowOff>
    </xdr:from>
    <xdr:to>
      <xdr:col>9</xdr:col>
      <xdr:colOff>219075</xdr:colOff>
      <xdr:row>49</xdr:row>
      <xdr:rowOff>19050</xdr:rowOff>
    </xdr:to>
    <xdr:sp macro="" textlink="">
      <xdr:nvSpPr>
        <xdr:cNvPr id="3074" name="Rectangle 2">
          <a:extLst>
            <a:ext uri="{FF2B5EF4-FFF2-40B4-BE49-F238E27FC236}">
              <a16:creationId xmlns:a16="http://schemas.microsoft.com/office/drawing/2014/main" id="{39CBA0EF-5734-D4A8-2B19-837B4CBFF0AD}"/>
            </a:ext>
          </a:extLst>
        </xdr:cNvPr>
        <xdr:cNvSpPr>
          <a:spLocks noChangeArrowheads="1"/>
        </xdr:cNvSpPr>
      </xdr:nvSpPr>
      <xdr:spPr bwMode="auto">
        <a:xfrm>
          <a:off x="114300" y="7943850"/>
          <a:ext cx="5419725" cy="114300"/>
        </a:xfrm>
        <a:prstGeom prst="rect">
          <a:avLst/>
        </a:prstGeom>
        <a:solidFill>
          <a:srgbClr val="FFFF9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561975</xdr:colOff>
      <xdr:row>48</xdr:row>
      <xdr:rowOff>66675</xdr:rowOff>
    </xdr:from>
    <xdr:to>
      <xdr:col>10</xdr:col>
      <xdr:colOff>457200</xdr:colOff>
      <xdr:row>49</xdr:row>
      <xdr:rowOff>19050</xdr:rowOff>
    </xdr:to>
    <xdr:sp macro="" textlink="">
      <xdr:nvSpPr>
        <xdr:cNvPr id="3075" name="Rectangle 3">
          <a:extLst>
            <a:ext uri="{FF2B5EF4-FFF2-40B4-BE49-F238E27FC236}">
              <a16:creationId xmlns:a16="http://schemas.microsoft.com/office/drawing/2014/main" id="{64216293-46FD-1AEA-5890-121124FBCEBA}"/>
            </a:ext>
          </a:extLst>
        </xdr:cNvPr>
        <xdr:cNvSpPr>
          <a:spLocks noChangeArrowheads="1"/>
        </xdr:cNvSpPr>
      </xdr:nvSpPr>
      <xdr:spPr bwMode="auto">
        <a:xfrm>
          <a:off x="5876925" y="7943850"/>
          <a:ext cx="504825" cy="114300"/>
        </a:xfrm>
        <a:prstGeom prst="rect">
          <a:avLst/>
        </a:prstGeom>
        <a:solidFill>
          <a:srgbClr val="FFFF9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114300</xdr:colOff>
      <xdr:row>50</xdr:row>
      <xdr:rowOff>57150</xdr:rowOff>
    </xdr:from>
    <xdr:to>
      <xdr:col>9</xdr:col>
      <xdr:colOff>219075</xdr:colOff>
      <xdr:row>51</xdr:row>
      <xdr:rowOff>19050</xdr:rowOff>
    </xdr:to>
    <xdr:sp macro="" textlink="">
      <xdr:nvSpPr>
        <xdr:cNvPr id="3076" name="Rectangle 4">
          <a:extLst>
            <a:ext uri="{FF2B5EF4-FFF2-40B4-BE49-F238E27FC236}">
              <a16:creationId xmlns:a16="http://schemas.microsoft.com/office/drawing/2014/main" id="{56AEEAA2-9E21-68F9-C318-EB512F16E30E}"/>
            </a:ext>
          </a:extLst>
        </xdr:cNvPr>
        <xdr:cNvSpPr>
          <a:spLocks noChangeArrowheads="1"/>
        </xdr:cNvSpPr>
      </xdr:nvSpPr>
      <xdr:spPr bwMode="auto">
        <a:xfrm>
          <a:off x="114300" y="8258175"/>
          <a:ext cx="5419725" cy="123825"/>
        </a:xfrm>
        <a:prstGeom prst="rect">
          <a:avLst/>
        </a:prstGeom>
        <a:solidFill>
          <a:srgbClr val="FFFF9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561975</xdr:colOff>
      <xdr:row>50</xdr:row>
      <xdr:rowOff>57150</xdr:rowOff>
    </xdr:from>
    <xdr:to>
      <xdr:col>10</xdr:col>
      <xdr:colOff>457200</xdr:colOff>
      <xdr:row>51</xdr:row>
      <xdr:rowOff>19050</xdr:rowOff>
    </xdr:to>
    <xdr:sp macro="" textlink="">
      <xdr:nvSpPr>
        <xdr:cNvPr id="3077" name="Rectangle 5">
          <a:extLst>
            <a:ext uri="{FF2B5EF4-FFF2-40B4-BE49-F238E27FC236}">
              <a16:creationId xmlns:a16="http://schemas.microsoft.com/office/drawing/2014/main" id="{E91C40F7-AB76-2167-6694-87E8111865DC}"/>
            </a:ext>
          </a:extLst>
        </xdr:cNvPr>
        <xdr:cNvSpPr>
          <a:spLocks noChangeArrowheads="1"/>
        </xdr:cNvSpPr>
      </xdr:nvSpPr>
      <xdr:spPr bwMode="auto">
        <a:xfrm>
          <a:off x="5876925" y="8258175"/>
          <a:ext cx="504825" cy="123825"/>
        </a:xfrm>
        <a:prstGeom prst="rect">
          <a:avLst/>
        </a:prstGeom>
        <a:solidFill>
          <a:srgbClr val="FFFF9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114300</xdr:colOff>
      <xdr:row>52</xdr:row>
      <xdr:rowOff>47625</xdr:rowOff>
    </xdr:from>
    <xdr:to>
      <xdr:col>2</xdr:col>
      <xdr:colOff>66675</xdr:colOff>
      <xdr:row>53</xdr:row>
      <xdr:rowOff>57150</xdr:rowOff>
    </xdr:to>
    <xdr:sp macro="" textlink="">
      <xdr:nvSpPr>
        <xdr:cNvPr id="3078" name="Rectangle 6">
          <a:extLst>
            <a:ext uri="{FF2B5EF4-FFF2-40B4-BE49-F238E27FC236}">
              <a16:creationId xmlns:a16="http://schemas.microsoft.com/office/drawing/2014/main" id="{55D7B040-3563-8A72-2CD9-AD9B84520D3E}"/>
            </a:ext>
          </a:extLst>
        </xdr:cNvPr>
        <xdr:cNvSpPr>
          <a:spLocks noChangeArrowheads="1"/>
        </xdr:cNvSpPr>
      </xdr:nvSpPr>
      <xdr:spPr bwMode="auto">
        <a:xfrm>
          <a:off x="114300" y="8572500"/>
          <a:ext cx="314325" cy="171450"/>
        </a:xfrm>
        <a:prstGeom prst="rect">
          <a:avLst/>
        </a:prstGeom>
        <a:solidFill>
          <a:srgbClr val="FFFF9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561975</xdr:colOff>
      <xdr:row>52</xdr:row>
      <xdr:rowOff>47625</xdr:rowOff>
    </xdr:from>
    <xdr:to>
      <xdr:col>10</xdr:col>
      <xdr:colOff>457200</xdr:colOff>
      <xdr:row>53</xdr:row>
      <xdr:rowOff>57150</xdr:rowOff>
    </xdr:to>
    <xdr:sp macro="" textlink="">
      <xdr:nvSpPr>
        <xdr:cNvPr id="3079" name="Rectangle 7">
          <a:extLst>
            <a:ext uri="{FF2B5EF4-FFF2-40B4-BE49-F238E27FC236}">
              <a16:creationId xmlns:a16="http://schemas.microsoft.com/office/drawing/2014/main" id="{C5E66211-EAD5-2721-6B44-E37CC8A96CFD}"/>
            </a:ext>
          </a:extLst>
        </xdr:cNvPr>
        <xdr:cNvSpPr>
          <a:spLocks noChangeArrowheads="1"/>
        </xdr:cNvSpPr>
      </xdr:nvSpPr>
      <xdr:spPr bwMode="auto">
        <a:xfrm>
          <a:off x="5876925" y="8572500"/>
          <a:ext cx="504825" cy="171450"/>
        </a:xfrm>
        <a:prstGeom prst="rect">
          <a:avLst/>
        </a:prstGeom>
        <a:solidFill>
          <a:srgbClr val="FFFF9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114300</xdr:colOff>
      <xdr:row>53</xdr:row>
      <xdr:rowOff>133350</xdr:rowOff>
    </xdr:from>
    <xdr:to>
      <xdr:col>2</xdr:col>
      <xdr:colOff>66675</xdr:colOff>
      <xdr:row>54</xdr:row>
      <xdr:rowOff>142875</xdr:rowOff>
    </xdr:to>
    <xdr:sp macro="" textlink="">
      <xdr:nvSpPr>
        <xdr:cNvPr id="3080" name="Rectangle 8">
          <a:extLst>
            <a:ext uri="{FF2B5EF4-FFF2-40B4-BE49-F238E27FC236}">
              <a16:creationId xmlns:a16="http://schemas.microsoft.com/office/drawing/2014/main" id="{2008F8E3-44BB-3887-F31B-44DA09AD5AF6}"/>
            </a:ext>
          </a:extLst>
        </xdr:cNvPr>
        <xdr:cNvSpPr>
          <a:spLocks noChangeArrowheads="1"/>
        </xdr:cNvSpPr>
      </xdr:nvSpPr>
      <xdr:spPr bwMode="auto">
        <a:xfrm>
          <a:off x="114300" y="8820150"/>
          <a:ext cx="314325" cy="171450"/>
        </a:xfrm>
        <a:prstGeom prst="rect">
          <a:avLst/>
        </a:prstGeom>
        <a:solidFill>
          <a:srgbClr val="FFFF9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504825</xdr:colOff>
      <xdr:row>54</xdr:row>
      <xdr:rowOff>133350</xdr:rowOff>
    </xdr:from>
    <xdr:to>
      <xdr:col>11</xdr:col>
      <xdr:colOff>409575</xdr:colOff>
      <xdr:row>55</xdr:row>
      <xdr:rowOff>142875</xdr:rowOff>
    </xdr:to>
    <xdr:sp macro="" textlink="">
      <xdr:nvSpPr>
        <xdr:cNvPr id="3081" name="Rectangle 9">
          <a:extLst>
            <a:ext uri="{FF2B5EF4-FFF2-40B4-BE49-F238E27FC236}">
              <a16:creationId xmlns:a16="http://schemas.microsoft.com/office/drawing/2014/main" id="{5DFE620F-18BA-AACB-9CED-CDB75D306B59}"/>
            </a:ext>
          </a:extLst>
        </xdr:cNvPr>
        <xdr:cNvSpPr>
          <a:spLocks noChangeArrowheads="1"/>
        </xdr:cNvSpPr>
      </xdr:nvSpPr>
      <xdr:spPr bwMode="auto">
        <a:xfrm>
          <a:off x="6429375" y="8982075"/>
          <a:ext cx="514350" cy="171450"/>
        </a:xfrm>
        <a:prstGeom prst="rect">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561975</xdr:colOff>
      <xdr:row>58</xdr:row>
      <xdr:rowOff>133350</xdr:rowOff>
    </xdr:from>
    <xdr:to>
      <xdr:col>10</xdr:col>
      <xdr:colOff>457200</xdr:colOff>
      <xdr:row>59</xdr:row>
      <xdr:rowOff>133350</xdr:rowOff>
    </xdr:to>
    <xdr:sp macro="" textlink="">
      <xdr:nvSpPr>
        <xdr:cNvPr id="3082" name="Rectangle 10">
          <a:extLst>
            <a:ext uri="{FF2B5EF4-FFF2-40B4-BE49-F238E27FC236}">
              <a16:creationId xmlns:a16="http://schemas.microsoft.com/office/drawing/2014/main" id="{A6EC0F7C-8FF1-364D-8D20-3337EC5F3030}"/>
            </a:ext>
          </a:extLst>
        </xdr:cNvPr>
        <xdr:cNvSpPr>
          <a:spLocks noChangeArrowheads="1"/>
        </xdr:cNvSpPr>
      </xdr:nvSpPr>
      <xdr:spPr bwMode="auto">
        <a:xfrm>
          <a:off x="5876925" y="9629775"/>
          <a:ext cx="504825" cy="161925"/>
        </a:xfrm>
        <a:prstGeom prst="rect">
          <a:avLst/>
        </a:prstGeom>
        <a:solidFill>
          <a:srgbClr val="99CC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504825</xdr:colOff>
      <xdr:row>58</xdr:row>
      <xdr:rowOff>133350</xdr:rowOff>
    </xdr:from>
    <xdr:to>
      <xdr:col>11</xdr:col>
      <xdr:colOff>409575</xdr:colOff>
      <xdr:row>59</xdr:row>
      <xdr:rowOff>133350</xdr:rowOff>
    </xdr:to>
    <xdr:sp macro="" textlink="">
      <xdr:nvSpPr>
        <xdr:cNvPr id="3083" name="Rectangle 11">
          <a:extLst>
            <a:ext uri="{FF2B5EF4-FFF2-40B4-BE49-F238E27FC236}">
              <a16:creationId xmlns:a16="http://schemas.microsoft.com/office/drawing/2014/main" id="{873CB3ED-4CB4-A00D-0717-6F85E7826510}"/>
            </a:ext>
          </a:extLst>
        </xdr:cNvPr>
        <xdr:cNvSpPr>
          <a:spLocks noChangeArrowheads="1"/>
        </xdr:cNvSpPr>
      </xdr:nvSpPr>
      <xdr:spPr bwMode="auto">
        <a:xfrm>
          <a:off x="6429375" y="9629775"/>
          <a:ext cx="514350" cy="161925"/>
        </a:xfrm>
        <a:prstGeom prst="rect">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504825</xdr:colOff>
      <xdr:row>62</xdr:row>
      <xdr:rowOff>104775</xdr:rowOff>
    </xdr:from>
    <xdr:to>
      <xdr:col>11</xdr:col>
      <xdr:colOff>409575</xdr:colOff>
      <xdr:row>64</xdr:row>
      <xdr:rowOff>28575</xdr:rowOff>
    </xdr:to>
    <xdr:sp macro="" textlink="">
      <xdr:nvSpPr>
        <xdr:cNvPr id="3084" name="Rectangle 12">
          <a:extLst>
            <a:ext uri="{FF2B5EF4-FFF2-40B4-BE49-F238E27FC236}">
              <a16:creationId xmlns:a16="http://schemas.microsoft.com/office/drawing/2014/main" id="{88B52A0E-6535-9F86-C30C-9951A84866DF}"/>
            </a:ext>
          </a:extLst>
        </xdr:cNvPr>
        <xdr:cNvSpPr>
          <a:spLocks noChangeArrowheads="1"/>
        </xdr:cNvSpPr>
      </xdr:nvSpPr>
      <xdr:spPr bwMode="auto">
        <a:xfrm>
          <a:off x="6429375" y="10248900"/>
          <a:ext cx="514350" cy="247650"/>
        </a:xfrm>
        <a:prstGeom prst="rect">
          <a:avLst/>
        </a:prstGeom>
        <a:solidFill>
          <a:srgbClr val="FFFF9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133350</xdr:colOff>
      <xdr:row>47</xdr:row>
      <xdr:rowOff>104775</xdr:rowOff>
    </xdr:from>
    <xdr:ext cx="764312" cy="117917"/>
    <xdr:sp macro="" textlink="">
      <xdr:nvSpPr>
        <xdr:cNvPr id="3085" name="Rectangle 13">
          <a:extLst>
            <a:ext uri="{FF2B5EF4-FFF2-40B4-BE49-F238E27FC236}">
              <a16:creationId xmlns:a16="http://schemas.microsoft.com/office/drawing/2014/main" id="{213D62CF-C9C7-FDD8-433A-35F9BFEC28FB}"/>
            </a:ext>
          </a:extLst>
        </xdr:cNvPr>
        <xdr:cNvSpPr>
          <a:spLocks noChangeArrowheads="1"/>
        </xdr:cNvSpPr>
      </xdr:nvSpPr>
      <xdr:spPr bwMode="auto">
        <a:xfrm>
          <a:off x="133350" y="7820025"/>
          <a:ext cx="764312"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Project Location:</a:t>
          </a:r>
        </a:p>
      </xdr:txBody>
    </xdr:sp>
    <xdr:clientData/>
  </xdr:oneCellAnchor>
  <xdr:oneCellAnchor>
    <xdr:from>
      <xdr:col>9</xdr:col>
      <xdr:colOff>438150</xdr:colOff>
      <xdr:row>47</xdr:row>
      <xdr:rowOff>104775</xdr:rowOff>
    </xdr:from>
    <xdr:ext cx="741293" cy="117917"/>
    <xdr:sp macro="" textlink="">
      <xdr:nvSpPr>
        <xdr:cNvPr id="3086" name="Rectangle 14">
          <a:extLst>
            <a:ext uri="{FF2B5EF4-FFF2-40B4-BE49-F238E27FC236}">
              <a16:creationId xmlns:a16="http://schemas.microsoft.com/office/drawing/2014/main" id="{B5BB0656-24A0-3062-331F-2BE4B26F61FD}"/>
            </a:ext>
          </a:extLst>
        </xdr:cNvPr>
        <xdr:cNvSpPr>
          <a:spLocks noChangeArrowheads="1"/>
        </xdr:cNvSpPr>
      </xdr:nvSpPr>
      <xdr:spPr bwMode="auto">
        <a:xfrm>
          <a:off x="5753100" y="7820025"/>
          <a:ext cx="741293"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Project Number:</a:t>
          </a:r>
        </a:p>
      </xdr:txBody>
    </xdr:sp>
    <xdr:clientData/>
  </xdr:oneCellAnchor>
  <xdr:oneCellAnchor>
    <xdr:from>
      <xdr:col>10</xdr:col>
      <xdr:colOff>76200</xdr:colOff>
      <xdr:row>48</xdr:row>
      <xdr:rowOff>66675</xdr:rowOff>
    </xdr:from>
    <xdr:ext cx="279435" cy="117917"/>
    <xdr:sp macro="" textlink="">
      <xdr:nvSpPr>
        <xdr:cNvPr id="3087" name="Rectangle 15">
          <a:extLst>
            <a:ext uri="{FF2B5EF4-FFF2-40B4-BE49-F238E27FC236}">
              <a16:creationId xmlns:a16="http://schemas.microsoft.com/office/drawing/2014/main" id="{1BC37BD2-B020-5D67-0E63-EC1326D5D6E0}"/>
            </a:ext>
          </a:extLst>
        </xdr:cNvPr>
        <xdr:cNvSpPr>
          <a:spLocks noChangeArrowheads="1"/>
        </xdr:cNvSpPr>
      </xdr:nvSpPr>
      <xdr:spPr bwMode="auto">
        <a:xfrm>
          <a:off x="6000750" y="7943850"/>
          <a:ext cx="279435"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H-___</a:t>
          </a:r>
        </a:p>
      </xdr:txBody>
    </xdr:sp>
    <xdr:clientData/>
  </xdr:oneCellAnchor>
  <xdr:oneCellAnchor>
    <xdr:from>
      <xdr:col>0</xdr:col>
      <xdr:colOff>133350</xdr:colOff>
      <xdr:row>49</xdr:row>
      <xdr:rowOff>95250</xdr:rowOff>
    </xdr:from>
    <xdr:ext cx="570156" cy="117917"/>
    <xdr:sp macro="" textlink="">
      <xdr:nvSpPr>
        <xdr:cNvPr id="3088" name="Rectangle 16">
          <a:extLst>
            <a:ext uri="{FF2B5EF4-FFF2-40B4-BE49-F238E27FC236}">
              <a16:creationId xmlns:a16="http://schemas.microsoft.com/office/drawing/2014/main" id="{B5B6FAE8-2CAE-2786-714F-E28C3E04429F}"/>
            </a:ext>
          </a:extLst>
        </xdr:cNvPr>
        <xdr:cNvSpPr>
          <a:spLocks noChangeArrowheads="1"/>
        </xdr:cNvSpPr>
      </xdr:nvSpPr>
      <xdr:spPr bwMode="auto">
        <a:xfrm>
          <a:off x="133350" y="8134350"/>
          <a:ext cx="570156"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Project Title:</a:t>
          </a:r>
        </a:p>
      </xdr:txBody>
    </xdr:sp>
    <xdr:clientData/>
  </xdr:oneCellAnchor>
  <xdr:oneCellAnchor>
    <xdr:from>
      <xdr:col>9</xdr:col>
      <xdr:colOff>542925</xdr:colOff>
      <xdr:row>49</xdr:row>
      <xdr:rowOff>95250</xdr:rowOff>
    </xdr:from>
    <xdr:ext cx="552450" cy="142875"/>
    <xdr:sp macro="" textlink="">
      <xdr:nvSpPr>
        <xdr:cNvPr id="3089" name="Rectangle 17">
          <a:extLst>
            <a:ext uri="{FF2B5EF4-FFF2-40B4-BE49-F238E27FC236}">
              <a16:creationId xmlns:a16="http://schemas.microsoft.com/office/drawing/2014/main" id="{BB45A880-7BD2-1ACB-3E27-8EEC0A303321}"/>
            </a:ext>
          </a:extLst>
        </xdr:cNvPr>
        <xdr:cNvSpPr>
          <a:spLocks noChangeArrowheads="1"/>
        </xdr:cNvSpPr>
      </xdr:nvSpPr>
      <xdr:spPr bwMode="auto">
        <a:xfrm>
          <a:off x="5857875" y="8134350"/>
          <a:ext cx="552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Fiscal Year:</a:t>
          </a:r>
        </a:p>
      </xdr:txBody>
    </xdr:sp>
    <xdr:clientData/>
  </xdr:oneCellAnchor>
  <xdr:oneCellAnchor>
    <xdr:from>
      <xdr:col>10</xdr:col>
      <xdr:colOff>95250</xdr:colOff>
      <xdr:row>50</xdr:row>
      <xdr:rowOff>57150</xdr:rowOff>
    </xdr:from>
    <xdr:ext cx="247650" cy="142875"/>
    <xdr:sp macro="" textlink="">
      <xdr:nvSpPr>
        <xdr:cNvPr id="3090" name="Rectangle 18">
          <a:extLst>
            <a:ext uri="{FF2B5EF4-FFF2-40B4-BE49-F238E27FC236}">
              <a16:creationId xmlns:a16="http://schemas.microsoft.com/office/drawing/2014/main" id="{DC701AC5-DD59-DE03-8B4E-2D6CEDEBDBAB}"/>
            </a:ext>
          </a:extLst>
        </xdr:cNvPr>
        <xdr:cNvSpPr>
          <a:spLocks noChangeArrowheads="1"/>
        </xdr:cNvSpPr>
      </xdr:nvSpPr>
      <xdr:spPr bwMode="auto">
        <a:xfrm>
          <a:off x="6019800" y="8258175"/>
          <a:ext cx="2476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FY__</a:t>
          </a:r>
        </a:p>
      </xdr:txBody>
    </xdr:sp>
    <xdr:clientData/>
  </xdr:oneCellAnchor>
  <xdr:oneCellAnchor>
    <xdr:from>
      <xdr:col>0</xdr:col>
      <xdr:colOff>133350</xdr:colOff>
      <xdr:row>51</xdr:row>
      <xdr:rowOff>95250</xdr:rowOff>
    </xdr:from>
    <xdr:ext cx="604461" cy="117917"/>
    <xdr:sp macro="" textlink="">
      <xdr:nvSpPr>
        <xdr:cNvPr id="3091" name="Rectangle 19">
          <a:extLst>
            <a:ext uri="{FF2B5EF4-FFF2-40B4-BE49-F238E27FC236}">
              <a16:creationId xmlns:a16="http://schemas.microsoft.com/office/drawing/2014/main" id="{13AC037E-D488-0D95-FB43-6509A4B3A495}"/>
            </a:ext>
          </a:extLst>
        </xdr:cNvPr>
        <xdr:cNvSpPr>
          <a:spLocks noChangeArrowheads="1"/>
        </xdr:cNvSpPr>
      </xdr:nvSpPr>
      <xdr:spPr bwMode="auto">
        <a:xfrm>
          <a:off x="133350" y="8458200"/>
          <a:ext cx="604461"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Project Type:</a:t>
          </a:r>
        </a:p>
      </xdr:txBody>
    </xdr:sp>
    <xdr:clientData/>
  </xdr:oneCellAnchor>
  <xdr:oneCellAnchor>
    <xdr:from>
      <xdr:col>9</xdr:col>
      <xdr:colOff>190500</xdr:colOff>
      <xdr:row>51</xdr:row>
      <xdr:rowOff>95250</xdr:rowOff>
    </xdr:from>
    <xdr:ext cx="1230465" cy="117917"/>
    <xdr:sp macro="" textlink="">
      <xdr:nvSpPr>
        <xdr:cNvPr id="3092" name="Rectangle 20">
          <a:extLst>
            <a:ext uri="{FF2B5EF4-FFF2-40B4-BE49-F238E27FC236}">
              <a16:creationId xmlns:a16="http://schemas.microsoft.com/office/drawing/2014/main" id="{6B378EA6-A550-5F7B-67F2-80D2E9376420}"/>
            </a:ext>
          </a:extLst>
        </xdr:cNvPr>
        <xdr:cNvSpPr>
          <a:spLocks noChangeArrowheads="1"/>
        </xdr:cNvSpPr>
      </xdr:nvSpPr>
      <xdr:spPr bwMode="auto">
        <a:xfrm>
          <a:off x="5505450" y="8458200"/>
          <a:ext cx="1230465"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EPA Radon "Priority" Area:</a:t>
          </a:r>
        </a:p>
      </xdr:txBody>
    </xdr:sp>
    <xdr:clientData/>
  </xdr:oneCellAnchor>
  <xdr:oneCellAnchor>
    <xdr:from>
      <xdr:col>1</xdr:col>
      <xdr:colOff>66675</xdr:colOff>
      <xdr:row>52</xdr:row>
      <xdr:rowOff>76200</xdr:rowOff>
    </xdr:from>
    <xdr:ext cx="57150" cy="142875"/>
    <xdr:sp macro="" textlink="">
      <xdr:nvSpPr>
        <xdr:cNvPr id="3093" name="Rectangle 21">
          <a:extLst>
            <a:ext uri="{FF2B5EF4-FFF2-40B4-BE49-F238E27FC236}">
              <a16:creationId xmlns:a16="http://schemas.microsoft.com/office/drawing/2014/main" id="{9B2262BA-F981-C0D7-2B98-7E8C506E33A3}"/>
            </a:ext>
          </a:extLst>
        </xdr:cNvPr>
        <xdr:cNvSpPr>
          <a:spLocks noChangeArrowheads="1"/>
        </xdr:cNvSpPr>
      </xdr:nvSpPr>
      <xdr:spPr bwMode="auto">
        <a:xfrm>
          <a:off x="247650" y="8601075"/>
          <a:ext cx="571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x</a:t>
          </a:r>
        </a:p>
      </xdr:txBody>
    </xdr:sp>
    <xdr:clientData/>
  </xdr:oneCellAnchor>
  <xdr:oneCellAnchor>
    <xdr:from>
      <xdr:col>2</xdr:col>
      <xdr:colOff>85725</xdr:colOff>
      <xdr:row>52</xdr:row>
      <xdr:rowOff>76200</xdr:rowOff>
    </xdr:from>
    <xdr:ext cx="1085850" cy="142875"/>
    <xdr:sp macro="" textlink="">
      <xdr:nvSpPr>
        <xdr:cNvPr id="3094" name="Rectangle 22">
          <a:extLst>
            <a:ext uri="{FF2B5EF4-FFF2-40B4-BE49-F238E27FC236}">
              <a16:creationId xmlns:a16="http://schemas.microsoft.com/office/drawing/2014/main" id="{95C68721-CFF9-6C02-BF0D-48B3A1E5A938}"/>
            </a:ext>
          </a:extLst>
        </xdr:cNvPr>
        <xdr:cNvSpPr>
          <a:spLocks noChangeArrowheads="1"/>
        </xdr:cNvSpPr>
      </xdr:nvSpPr>
      <xdr:spPr bwMode="auto">
        <a:xfrm>
          <a:off x="447675" y="8601075"/>
          <a:ext cx="10858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Construction Project (x)</a:t>
          </a:r>
        </a:p>
      </xdr:txBody>
    </xdr:sp>
    <xdr:clientData/>
  </xdr:oneCellAnchor>
  <xdr:oneCellAnchor>
    <xdr:from>
      <xdr:col>10</xdr:col>
      <xdr:colOff>180975</xdr:colOff>
      <xdr:row>52</xdr:row>
      <xdr:rowOff>76200</xdr:rowOff>
    </xdr:from>
    <xdr:ext cx="57150" cy="142875"/>
    <xdr:sp macro="" textlink="">
      <xdr:nvSpPr>
        <xdr:cNvPr id="3095" name="Rectangle 23">
          <a:extLst>
            <a:ext uri="{FF2B5EF4-FFF2-40B4-BE49-F238E27FC236}">
              <a16:creationId xmlns:a16="http://schemas.microsoft.com/office/drawing/2014/main" id="{BE9CE159-E69E-C4FD-24B3-E5C5559232C9}"/>
            </a:ext>
          </a:extLst>
        </xdr:cNvPr>
        <xdr:cNvSpPr>
          <a:spLocks noChangeArrowheads="1"/>
        </xdr:cNvSpPr>
      </xdr:nvSpPr>
      <xdr:spPr bwMode="auto">
        <a:xfrm>
          <a:off x="6105525" y="8601075"/>
          <a:ext cx="571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2</a:t>
          </a:r>
        </a:p>
      </xdr:txBody>
    </xdr:sp>
    <xdr:clientData/>
  </xdr:oneCellAnchor>
  <xdr:oneCellAnchor>
    <xdr:from>
      <xdr:col>9</xdr:col>
      <xdr:colOff>381000</xdr:colOff>
      <xdr:row>53</xdr:row>
      <xdr:rowOff>19050</xdr:rowOff>
    </xdr:from>
    <xdr:ext cx="28534" cy="117917"/>
    <xdr:sp macro="" textlink="">
      <xdr:nvSpPr>
        <xdr:cNvPr id="3096" name="Rectangle 24">
          <a:extLst>
            <a:ext uri="{FF2B5EF4-FFF2-40B4-BE49-F238E27FC236}">
              <a16:creationId xmlns:a16="http://schemas.microsoft.com/office/drawing/2014/main" id="{6089815D-8B33-DC0C-3CDC-E4E4FC9F6466}"/>
            </a:ext>
          </a:extLst>
        </xdr:cNvPr>
        <xdr:cNvSpPr>
          <a:spLocks noChangeArrowheads="1"/>
        </xdr:cNvSpPr>
      </xdr:nvSpPr>
      <xdr:spPr bwMode="auto">
        <a:xfrm>
          <a:off x="5695950" y="8705850"/>
          <a:ext cx="28534"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 </a:t>
          </a:r>
        </a:p>
      </xdr:txBody>
    </xdr:sp>
    <xdr:clientData/>
  </xdr:oneCellAnchor>
  <xdr:oneCellAnchor>
    <xdr:from>
      <xdr:col>2</xdr:col>
      <xdr:colOff>85725</xdr:colOff>
      <xdr:row>54</xdr:row>
      <xdr:rowOff>0</xdr:rowOff>
    </xdr:from>
    <xdr:ext cx="1094852" cy="117917"/>
    <xdr:sp macro="" textlink="">
      <xdr:nvSpPr>
        <xdr:cNvPr id="3097" name="Rectangle 25">
          <a:extLst>
            <a:ext uri="{FF2B5EF4-FFF2-40B4-BE49-F238E27FC236}">
              <a16:creationId xmlns:a16="http://schemas.microsoft.com/office/drawing/2014/main" id="{4FDEA70F-581D-F7D0-9DD4-83FF081EC0E2}"/>
            </a:ext>
          </a:extLst>
        </xdr:cNvPr>
        <xdr:cNvSpPr>
          <a:spLocks noChangeArrowheads="1"/>
        </xdr:cNvSpPr>
      </xdr:nvSpPr>
      <xdr:spPr bwMode="auto">
        <a:xfrm>
          <a:off x="447675" y="8848725"/>
          <a:ext cx="1094852"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Improvement Project (x)</a:t>
          </a:r>
        </a:p>
      </xdr:txBody>
    </xdr:sp>
    <xdr:clientData/>
  </xdr:oneCellAnchor>
  <xdr:oneCellAnchor>
    <xdr:from>
      <xdr:col>10</xdr:col>
      <xdr:colOff>600075</xdr:colOff>
      <xdr:row>54</xdr:row>
      <xdr:rowOff>19050</xdr:rowOff>
    </xdr:from>
    <xdr:ext cx="325089" cy="117917"/>
    <xdr:sp macro="" textlink="">
      <xdr:nvSpPr>
        <xdr:cNvPr id="3098" name="Rectangle 26">
          <a:extLst>
            <a:ext uri="{FF2B5EF4-FFF2-40B4-BE49-F238E27FC236}">
              <a16:creationId xmlns:a16="http://schemas.microsoft.com/office/drawing/2014/main" id="{C3F0352D-A253-703A-CF7C-07EFBCECE10B}"/>
            </a:ext>
          </a:extLst>
        </xdr:cNvPr>
        <xdr:cNvSpPr>
          <a:spLocks noChangeArrowheads="1"/>
        </xdr:cNvSpPr>
      </xdr:nvSpPr>
      <xdr:spPr bwMode="auto">
        <a:xfrm>
          <a:off x="6524625" y="8867775"/>
          <a:ext cx="325089"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Rating:</a:t>
          </a:r>
        </a:p>
      </xdr:txBody>
    </xdr:sp>
    <xdr:clientData/>
  </xdr:oneCellAnchor>
  <xdr:oneCellAnchor>
    <xdr:from>
      <xdr:col>11</xdr:col>
      <xdr:colOff>38100</xdr:colOff>
      <xdr:row>54</xdr:row>
      <xdr:rowOff>142875</xdr:rowOff>
    </xdr:from>
    <xdr:ext cx="227370" cy="162224"/>
    <xdr:sp macro="" textlink="">
      <xdr:nvSpPr>
        <xdr:cNvPr id="3099" name="Rectangle 27">
          <a:extLst>
            <a:ext uri="{FF2B5EF4-FFF2-40B4-BE49-F238E27FC236}">
              <a16:creationId xmlns:a16="http://schemas.microsoft.com/office/drawing/2014/main" id="{C42F5BB8-B15E-1E3B-B83D-0CA312208F10}"/>
            </a:ext>
          </a:extLst>
        </xdr:cNvPr>
        <xdr:cNvSpPr>
          <a:spLocks noChangeArrowheads="1"/>
        </xdr:cNvSpPr>
      </xdr:nvSpPr>
      <xdr:spPr bwMode="auto">
        <a:xfrm>
          <a:off x="6572250" y="8991600"/>
          <a:ext cx="227370" cy="162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100" b="0" i="0" u="none" strike="noStrike" baseline="0">
              <a:solidFill>
                <a:srgbClr val="000000"/>
              </a:solidFill>
              <a:latin typeface="Arial"/>
              <a:cs typeface="Arial"/>
            </a:rPr>
            <a:t>Fail</a:t>
          </a:r>
        </a:p>
      </xdr:txBody>
    </xdr:sp>
    <xdr:clientData/>
  </xdr:oneCellAnchor>
  <xdr:oneCellAnchor>
    <xdr:from>
      <xdr:col>0</xdr:col>
      <xdr:colOff>171450</xdr:colOff>
      <xdr:row>57</xdr:row>
      <xdr:rowOff>28575</xdr:rowOff>
    </xdr:from>
    <xdr:ext cx="228139" cy="117917"/>
    <xdr:sp macro="" textlink="">
      <xdr:nvSpPr>
        <xdr:cNvPr id="3100" name="Rectangle 28">
          <a:extLst>
            <a:ext uri="{FF2B5EF4-FFF2-40B4-BE49-F238E27FC236}">
              <a16:creationId xmlns:a16="http://schemas.microsoft.com/office/drawing/2014/main" id="{D9C23A18-7CB0-326C-7EB6-7C9BED8BD3A9}"/>
            </a:ext>
          </a:extLst>
        </xdr:cNvPr>
        <xdr:cNvSpPr>
          <a:spLocks noChangeArrowheads="1"/>
        </xdr:cNvSpPr>
      </xdr:nvSpPr>
      <xdr:spPr bwMode="auto">
        <a:xfrm>
          <a:off x="171450" y="9363075"/>
          <a:ext cx="228139"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Item </a:t>
          </a:r>
        </a:p>
      </xdr:txBody>
    </xdr:sp>
    <xdr:clientData/>
  </xdr:oneCellAnchor>
  <xdr:oneCellAnchor>
    <xdr:from>
      <xdr:col>1</xdr:col>
      <xdr:colOff>19050</xdr:colOff>
      <xdr:row>57</xdr:row>
      <xdr:rowOff>152400</xdr:rowOff>
    </xdr:from>
    <xdr:ext cx="159659" cy="117917"/>
    <xdr:sp macro="" textlink="">
      <xdr:nvSpPr>
        <xdr:cNvPr id="3101" name="Rectangle 29">
          <a:extLst>
            <a:ext uri="{FF2B5EF4-FFF2-40B4-BE49-F238E27FC236}">
              <a16:creationId xmlns:a16="http://schemas.microsoft.com/office/drawing/2014/main" id="{3307FBA3-AF47-65DD-9CFC-543168E110A1}"/>
            </a:ext>
          </a:extLst>
        </xdr:cNvPr>
        <xdr:cNvSpPr>
          <a:spLocks noChangeArrowheads="1"/>
        </xdr:cNvSpPr>
      </xdr:nvSpPr>
      <xdr:spPr bwMode="auto">
        <a:xfrm>
          <a:off x="200025" y="9486900"/>
          <a:ext cx="159659"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No.</a:t>
          </a:r>
        </a:p>
      </xdr:txBody>
    </xdr:sp>
    <xdr:clientData/>
  </xdr:oneCellAnchor>
  <xdr:oneCellAnchor>
    <xdr:from>
      <xdr:col>2</xdr:col>
      <xdr:colOff>85725</xdr:colOff>
      <xdr:row>57</xdr:row>
      <xdr:rowOff>152400</xdr:rowOff>
    </xdr:from>
    <xdr:ext cx="878189" cy="117917"/>
    <xdr:sp macro="" textlink="">
      <xdr:nvSpPr>
        <xdr:cNvPr id="3102" name="Rectangle 30">
          <a:extLst>
            <a:ext uri="{FF2B5EF4-FFF2-40B4-BE49-F238E27FC236}">
              <a16:creationId xmlns:a16="http://schemas.microsoft.com/office/drawing/2014/main" id="{96568DD0-5A51-2CD3-7BEB-E0444F649CF3}"/>
            </a:ext>
          </a:extLst>
        </xdr:cNvPr>
        <xdr:cNvSpPr>
          <a:spLocks noChangeArrowheads="1"/>
        </xdr:cNvSpPr>
      </xdr:nvSpPr>
      <xdr:spPr bwMode="auto">
        <a:xfrm>
          <a:off x="447675" y="9486900"/>
          <a:ext cx="878189"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Program Elements:</a:t>
          </a:r>
        </a:p>
      </xdr:txBody>
    </xdr:sp>
    <xdr:clientData/>
  </xdr:oneCellAnchor>
  <xdr:oneCellAnchor>
    <xdr:from>
      <xdr:col>10</xdr:col>
      <xdr:colOff>0</xdr:colOff>
      <xdr:row>57</xdr:row>
      <xdr:rowOff>28575</xdr:rowOff>
    </xdr:from>
    <xdr:ext cx="444802" cy="117917"/>
    <xdr:sp macro="" textlink="">
      <xdr:nvSpPr>
        <xdr:cNvPr id="3103" name="Rectangle 31">
          <a:extLst>
            <a:ext uri="{FF2B5EF4-FFF2-40B4-BE49-F238E27FC236}">
              <a16:creationId xmlns:a16="http://schemas.microsoft.com/office/drawing/2014/main" id="{9DCC8CB5-D079-E7AB-EAE8-5FF9D1457A4B}"/>
            </a:ext>
          </a:extLst>
        </xdr:cNvPr>
        <xdr:cNvSpPr>
          <a:spLocks noChangeArrowheads="1"/>
        </xdr:cNvSpPr>
      </xdr:nvSpPr>
      <xdr:spPr bwMode="auto">
        <a:xfrm>
          <a:off x="5924550" y="9363075"/>
          <a:ext cx="444802"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Available </a:t>
          </a:r>
        </a:p>
      </xdr:txBody>
    </xdr:sp>
    <xdr:clientData/>
  </xdr:oneCellAnchor>
  <xdr:oneCellAnchor>
    <xdr:from>
      <xdr:col>10</xdr:col>
      <xdr:colOff>47625</xdr:colOff>
      <xdr:row>57</xdr:row>
      <xdr:rowOff>152400</xdr:rowOff>
    </xdr:from>
    <xdr:ext cx="313676" cy="117917"/>
    <xdr:sp macro="" textlink="">
      <xdr:nvSpPr>
        <xdr:cNvPr id="3104" name="Rectangle 32">
          <a:extLst>
            <a:ext uri="{FF2B5EF4-FFF2-40B4-BE49-F238E27FC236}">
              <a16:creationId xmlns:a16="http://schemas.microsoft.com/office/drawing/2014/main" id="{545B7BC9-B09F-9287-E9FC-08ED5FA56446}"/>
            </a:ext>
          </a:extLst>
        </xdr:cNvPr>
        <xdr:cNvSpPr>
          <a:spLocks noChangeArrowheads="1"/>
        </xdr:cNvSpPr>
      </xdr:nvSpPr>
      <xdr:spPr bwMode="auto">
        <a:xfrm>
          <a:off x="5972175" y="9486900"/>
          <a:ext cx="313676"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Points:</a:t>
          </a:r>
        </a:p>
      </xdr:txBody>
    </xdr:sp>
    <xdr:clientData/>
  </xdr:oneCellAnchor>
  <xdr:oneCellAnchor>
    <xdr:from>
      <xdr:col>10</xdr:col>
      <xdr:colOff>600075</xdr:colOff>
      <xdr:row>57</xdr:row>
      <xdr:rowOff>28575</xdr:rowOff>
    </xdr:from>
    <xdr:ext cx="359394" cy="117917"/>
    <xdr:sp macro="" textlink="">
      <xdr:nvSpPr>
        <xdr:cNvPr id="3105" name="Rectangle 33">
          <a:extLst>
            <a:ext uri="{FF2B5EF4-FFF2-40B4-BE49-F238E27FC236}">
              <a16:creationId xmlns:a16="http://schemas.microsoft.com/office/drawing/2014/main" id="{D9FDB9CB-1D65-CCCC-70C6-D90BD57125DF}"/>
            </a:ext>
          </a:extLst>
        </xdr:cNvPr>
        <xdr:cNvSpPr>
          <a:spLocks noChangeArrowheads="1"/>
        </xdr:cNvSpPr>
      </xdr:nvSpPr>
      <xdr:spPr bwMode="auto">
        <a:xfrm>
          <a:off x="6524625" y="9363075"/>
          <a:ext cx="359394"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Earned </a:t>
          </a:r>
        </a:p>
      </xdr:txBody>
    </xdr:sp>
    <xdr:clientData/>
  </xdr:oneCellAnchor>
  <xdr:oneCellAnchor>
    <xdr:from>
      <xdr:col>10</xdr:col>
      <xdr:colOff>600075</xdr:colOff>
      <xdr:row>57</xdr:row>
      <xdr:rowOff>152400</xdr:rowOff>
    </xdr:from>
    <xdr:ext cx="313676" cy="117917"/>
    <xdr:sp macro="" textlink="">
      <xdr:nvSpPr>
        <xdr:cNvPr id="3106" name="Rectangle 34">
          <a:extLst>
            <a:ext uri="{FF2B5EF4-FFF2-40B4-BE49-F238E27FC236}">
              <a16:creationId xmlns:a16="http://schemas.microsoft.com/office/drawing/2014/main" id="{BAFA553A-F7C0-9368-3230-0F44F3B849F6}"/>
            </a:ext>
          </a:extLst>
        </xdr:cNvPr>
        <xdr:cNvSpPr>
          <a:spLocks noChangeArrowheads="1"/>
        </xdr:cNvSpPr>
      </xdr:nvSpPr>
      <xdr:spPr bwMode="auto">
        <a:xfrm>
          <a:off x="6524625" y="9486900"/>
          <a:ext cx="313676"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Points:</a:t>
          </a:r>
        </a:p>
      </xdr:txBody>
    </xdr:sp>
    <xdr:clientData/>
  </xdr:oneCellAnchor>
  <xdr:oneCellAnchor>
    <xdr:from>
      <xdr:col>10</xdr:col>
      <xdr:colOff>152400</xdr:colOff>
      <xdr:row>59</xdr:row>
      <xdr:rowOff>0</xdr:rowOff>
    </xdr:from>
    <xdr:ext cx="114300" cy="142875"/>
    <xdr:sp macro="" textlink="">
      <xdr:nvSpPr>
        <xdr:cNvPr id="3107" name="Rectangle 35">
          <a:extLst>
            <a:ext uri="{FF2B5EF4-FFF2-40B4-BE49-F238E27FC236}">
              <a16:creationId xmlns:a16="http://schemas.microsoft.com/office/drawing/2014/main" id="{BAED8622-1241-77D9-6D20-CFC85F562F1C}"/>
            </a:ext>
          </a:extLst>
        </xdr:cNvPr>
        <xdr:cNvSpPr>
          <a:spLocks noChangeArrowheads="1"/>
        </xdr:cNvSpPr>
      </xdr:nvSpPr>
      <xdr:spPr bwMode="auto">
        <a:xfrm>
          <a:off x="6076950" y="9658350"/>
          <a:ext cx="1143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71</a:t>
          </a:r>
        </a:p>
      </xdr:txBody>
    </xdr:sp>
    <xdr:clientData/>
  </xdr:oneCellAnchor>
  <xdr:oneCellAnchor>
    <xdr:from>
      <xdr:col>11</xdr:col>
      <xdr:colOff>133350</xdr:colOff>
      <xdr:row>59</xdr:row>
      <xdr:rowOff>0</xdr:rowOff>
    </xdr:from>
    <xdr:ext cx="57150" cy="142875"/>
    <xdr:sp macro="" textlink="">
      <xdr:nvSpPr>
        <xdr:cNvPr id="3108" name="Rectangle 36">
          <a:extLst>
            <a:ext uri="{FF2B5EF4-FFF2-40B4-BE49-F238E27FC236}">
              <a16:creationId xmlns:a16="http://schemas.microsoft.com/office/drawing/2014/main" id="{DCA66C4A-1A7E-2FFA-5372-03A6D597B977}"/>
            </a:ext>
          </a:extLst>
        </xdr:cNvPr>
        <xdr:cNvSpPr>
          <a:spLocks noChangeArrowheads="1"/>
        </xdr:cNvSpPr>
      </xdr:nvSpPr>
      <xdr:spPr bwMode="auto">
        <a:xfrm>
          <a:off x="6667500" y="9658350"/>
          <a:ext cx="571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0</a:t>
          </a:r>
        </a:p>
      </xdr:txBody>
    </xdr:sp>
    <xdr:clientData/>
  </xdr:oneCellAnchor>
  <xdr:oneCellAnchor>
    <xdr:from>
      <xdr:col>0</xdr:col>
      <xdr:colOff>142875</xdr:colOff>
      <xdr:row>60</xdr:row>
      <xdr:rowOff>104775</xdr:rowOff>
    </xdr:from>
    <xdr:ext cx="161925" cy="152400"/>
    <xdr:sp macro="" textlink="">
      <xdr:nvSpPr>
        <xdr:cNvPr id="3109" name="Rectangle 37">
          <a:extLst>
            <a:ext uri="{FF2B5EF4-FFF2-40B4-BE49-F238E27FC236}">
              <a16:creationId xmlns:a16="http://schemas.microsoft.com/office/drawing/2014/main" id="{1FA0C4E2-B699-106F-FC32-2637DBED521F}"/>
            </a:ext>
          </a:extLst>
        </xdr:cNvPr>
        <xdr:cNvSpPr>
          <a:spLocks noChangeArrowheads="1"/>
        </xdr:cNvSpPr>
      </xdr:nvSpPr>
      <xdr:spPr bwMode="auto">
        <a:xfrm>
          <a:off x="142875" y="9925050"/>
          <a:ext cx="1619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900" b="0" i="0" u="none" strike="noStrike" baseline="0">
              <a:solidFill>
                <a:srgbClr val="000000"/>
              </a:solidFill>
              <a:latin typeface="Arial"/>
              <a:cs typeface="Arial"/>
            </a:rPr>
            <a:t>1.0</a:t>
          </a:r>
        </a:p>
      </xdr:txBody>
    </xdr:sp>
    <xdr:clientData/>
  </xdr:oneCellAnchor>
  <xdr:oneCellAnchor>
    <xdr:from>
      <xdr:col>2</xdr:col>
      <xdr:colOff>85725</xdr:colOff>
      <xdr:row>60</xdr:row>
      <xdr:rowOff>95250</xdr:rowOff>
    </xdr:from>
    <xdr:ext cx="733425" cy="152400"/>
    <xdr:sp macro="" textlink="">
      <xdr:nvSpPr>
        <xdr:cNvPr id="3110" name="Rectangle 38">
          <a:extLst>
            <a:ext uri="{FF2B5EF4-FFF2-40B4-BE49-F238E27FC236}">
              <a16:creationId xmlns:a16="http://schemas.microsoft.com/office/drawing/2014/main" id="{F3EBFF1A-6059-D0B8-4395-D8FCD3784A91}"/>
            </a:ext>
          </a:extLst>
        </xdr:cNvPr>
        <xdr:cNvSpPr>
          <a:spLocks noChangeArrowheads="1"/>
        </xdr:cNvSpPr>
      </xdr:nvSpPr>
      <xdr:spPr bwMode="auto">
        <a:xfrm>
          <a:off x="447675" y="9915525"/>
          <a:ext cx="7334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900" b="0" i="0" u="none" strike="noStrike" baseline="0">
              <a:solidFill>
                <a:srgbClr val="000000"/>
              </a:solidFill>
              <a:latin typeface="Arial"/>
              <a:cs typeface="Arial"/>
            </a:rPr>
            <a:t>Site Elements</a:t>
          </a:r>
        </a:p>
      </xdr:txBody>
    </xdr:sp>
    <xdr:clientData/>
  </xdr:oneCellAnchor>
  <xdr:oneCellAnchor>
    <xdr:from>
      <xdr:col>9</xdr:col>
      <xdr:colOff>276225</xdr:colOff>
      <xdr:row>60</xdr:row>
      <xdr:rowOff>114300</xdr:rowOff>
    </xdr:from>
    <xdr:ext cx="1131913" cy="117917"/>
    <xdr:sp macro="" textlink="">
      <xdr:nvSpPr>
        <xdr:cNvPr id="3111" name="Rectangle 39">
          <a:extLst>
            <a:ext uri="{FF2B5EF4-FFF2-40B4-BE49-F238E27FC236}">
              <a16:creationId xmlns:a16="http://schemas.microsoft.com/office/drawing/2014/main" id="{65DE61A8-D7BB-FBA7-B3CB-815A3264E3A7}"/>
            </a:ext>
          </a:extLst>
        </xdr:cNvPr>
        <xdr:cNvSpPr>
          <a:spLocks noChangeArrowheads="1"/>
        </xdr:cNvSpPr>
      </xdr:nvSpPr>
      <xdr:spPr bwMode="auto">
        <a:xfrm>
          <a:off x="5591175" y="9934575"/>
          <a:ext cx="1131913"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(R = Required Elements)</a:t>
          </a:r>
        </a:p>
      </xdr:txBody>
    </xdr:sp>
    <xdr:clientData/>
  </xdr:oneCellAnchor>
  <xdr:oneCellAnchor>
    <xdr:from>
      <xdr:col>0</xdr:col>
      <xdr:colOff>133350</xdr:colOff>
      <xdr:row>61</xdr:row>
      <xdr:rowOff>142875</xdr:rowOff>
    </xdr:from>
    <xdr:ext cx="142875" cy="142875"/>
    <xdr:sp macro="" textlink="">
      <xdr:nvSpPr>
        <xdr:cNvPr id="3112" name="Rectangle 40">
          <a:extLst>
            <a:ext uri="{FF2B5EF4-FFF2-40B4-BE49-F238E27FC236}">
              <a16:creationId xmlns:a16="http://schemas.microsoft.com/office/drawing/2014/main" id="{FC0328AF-0D5D-1B05-41D3-D1E2599FECBE}"/>
            </a:ext>
          </a:extLst>
        </xdr:cNvPr>
        <xdr:cNvSpPr>
          <a:spLocks noChangeArrowheads="1"/>
        </xdr:cNvSpPr>
      </xdr:nvSpPr>
      <xdr:spPr bwMode="auto">
        <a:xfrm>
          <a:off x="133350" y="10125075"/>
          <a:ext cx="1428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1.1</a:t>
          </a:r>
        </a:p>
      </xdr:txBody>
    </xdr:sp>
    <xdr:clientData/>
  </xdr:oneCellAnchor>
  <xdr:oneCellAnchor>
    <xdr:from>
      <xdr:col>2</xdr:col>
      <xdr:colOff>85725</xdr:colOff>
      <xdr:row>61</xdr:row>
      <xdr:rowOff>142875</xdr:rowOff>
    </xdr:from>
    <xdr:ext cx="1152175" cy="117917"/>
    <xdr:sp macro="" textlink="">
      <xdr:nvSpPr>
        <xdr:cNvPr id="3113" name="Rectangle 41">
          <a:extLst>
            <a:ext uri="{FF2B5EF4-FFF2-40B4-BE49-F238E27FC236}">
              <a16:creationId xmlns:a16="http://schemas.microsoft.com/office/drawing/2014/main" id="{59EC381D-B85A-0AEE-0F24-B15CF8069D5E}"/>
            </a:ext>
          </a:extLst>
        </xdr:cNvPr>
        <xdr:cNvSpPr>
          <a:spLocks noChangeArrowheads="1"/>
        </xdr:cNvSpPr>
      </xdr:nvSpPr>
      <xdr:spPr bwMode="auto">
        <a:xfrm>
          <a:off x="447675" y="10125075"/>
          <a:ext cx="1152175"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Site Planning and Design</a:t>
          </a:r>
        </a:p>
      </xdr:txBody>
    </xdr:sp>
    <xdr:clientData/>
  </xdr:oneCellAnchor>
  <xdr:oneCellAnchor>
    <xdr:from>
      <xdr:col>0</xdr:col>
      <xdr:colOff>133350</xdr:colOff>
      <xdr:row>62</xdr:row>
      <xdr:rowOff>114300</xdr:rowOff>
    </xdr:from>
    <xdr:ext cx="200025" cy="142875"/>
    <xdr:sp macro="" textlink="">
      <xdr:nvSpPr>
        <xdr:cNvPr id="3114" name="Rectangle 42">
          <a:extLst>
            <a:ext uri="{FF2B5EF4-FFF2-40B4-BE49-F238E27FC236}">
              <a16:creationId xmlns:a16="http://schemas.microsoft.com/office/drawing/2014/main" id="{74A71243-0AFF-9FA4-8D80-409FA2A38AF2}"/>
            </a:ext>
          </a:extLst>
        </xdr:cNvPr>
        <xdr:cNvSpPr>
          <a:spLocks noChangeArrowheads="1"/>
        </xdr:cNvSpPr>
      </xdr:nvSpPr>
      <xdr:spPr bwMode="auto">
        <a:xfrm>
          <a:off x="133350" y="10258425"/>
          <a:ext cx="2000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1.11</a:t>
          </a:r>
        </a:p>
      </xdr:txBody>
    </xdr:sp>
    <xdr:clientData/>
  </xdr:oneCellAnchor>
  <xdr:oneCellAnchor>
    <xdr:from>
      <xdr:col>2</xdr:col>
      <xdr:colOff>85725</xdr:colOff>
      <xdr:row>62</xdr:row>
      <xdr:rowOff>114300</xdr:rowOff>
    </xdr:from>
    <xdr:ext cx="3705225" cy="142875"/>
    <xdr:sp macro="" textlink="">
      <xdr:nvSpPr>
        <xdr:cNvPr id="3115" name="Rectangle 43">
          <a:extLst>
            <a:ext uri="{FF2B5EF4-FFF2-40B4-BE49-F238E27FC236}">
              <a16:creationId xmlns:a16="http://schemas.microsoft.com/office/drawing/2014/main" id="{0BBC69A3-750B-AE0D-8F1D-94110D3B77CF}"/>
            </a:ext>
          </a:extLst>
        </xdr:cNvPr>
        <xdr:cNvSpPr>
          <a:spLocks noChangeArrowheads="1"/>
        </xdr:cNvSpPr>
      </xdr:nvSpPr>
      <xdr:spPr bwMode="auto">
        <a:xfrm>
          <a:off x="447675" y="10258425"/>
          <a:ext cx="37052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Use previously developed site (Brownfield) and, when Life Cycle Cost effective, </a:t>
          </a:r>
        </a:p>
      </xdr:txBody>
    </xdr:sp>
    <xdr:clientData/>
  </xdr:oneCellAnchor>
  <xdr:oneCellAnchor>
    <xdr:from>
      <xdr:col>2</xdr:col>
      <xdr:colOff>85725</xdr:colOff>
      <xdr:row>63</xdr:row>
      <xdr:rowOff>66675</xdr:rowOff>
    </xdr:from>
    <xdr:ext cx="628650" cy="142875"/>
    <xdr:sp macro="" textlink="">
      <xdr:nvSpPr>
        <xdr:cNvPr id="3116" name="Rectangle 44">
          <a:extLst>
            <a:ext uri="{FF2B5EF4-FFF2-40B4-BE49-F238E27FC236}">
              <a16:creationId xmlns:a16="http://schemas.microsoft.com/office/drawing/2014/main" id="{5F437668-0445-6620-2AB4-706808842F35}"/>
            </a:ext>
          </a:extLst>
        </xdr:cNvPr>
        <xdr:cNvSpPr>
          <a:spLocks noChangeArrowheads="1"/>
        </xdr:cNvSpPr>
      </xdr:nvSpPr>
      <xdr:spPr bwMode="auto">
        <a:xfrm>
          <a:off x="447675" y="10372725"/>
          <a:ext cx="6286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infrastructure</a:t>
          </a:r>
        </a:p>
      </xdr:txBody>
    </xdr:sp>
    <xdr:clientData/>
  </xdr:oneCellAnchor>
  <xdr:oneCellAnchor>
    <xdr:from>
      <xdr:col>10</xdr:col>
      <xdr:colOff>180975</xdr:colOff>
      <xdr:row>63</xdr:row>
      <xdr:rowOff>66675</xdr:rowOff>
    </xdr:from>
    <xdr:ext cx="57150" cy="142875"/>
    <xdr:sp macro="" textlink="">
      <xdr:nvSpPr>
        <xdr:cNvPr id="3117" name="Rectangle 45">
          <a:extLst>
            <a:ext uri="{FF2B5EF4-FFF2-40B4-BE49-F238E27FC236}">
              <a16:creationId xmlns:a16="http://schemas.microsoft.com/office/drawing/2014/main" id="{A61094D2-7EB9-4982-3F25-5380025E15E1}"/>
            </a:ext>
          </a:extLst>
        </xdr:cNvPr>
        <xdr:cNvSpPr>
          <a:spLocks noChangeArrowheads="1"/>
        </xdr:cNvSpPr>
      </xdr:nvSpPr>
      <xdr:spPr bwMode="auto">
        <a:xfrm>
          <a:off x="6105525" y="10372725"/>
          <a:ext cx="571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1</a:t>
          </a:r>
        </a:p>
      </xdr:txBody>
    </xdr:sp>
    <xdr:clientData/>
  </xdr:oneCellAnchor>
  <xdr:oneCellAnchor>
    <xdr:from>
      <xdr:col>0</xdr:col>
      <xdr:colOff>133350</xdr:colOff>
      <xdr:row>48</xdr:row>
      <xdr:rowOff>66675</xdr:rowOff>
    </xdr:from>
    <xdr:ext cx="628650" cy="142875"/>
    <xdr:sp macro="" textlink="">
      <xdr:nvSpPr>
        <xdr:cNvPr id="3118" name="Rectangle 46">
          <a:extLst>
            <a:ext uri="{FF2B5EF4-FFF2-40B4-BE49-F238E27FC236}">
              <a16:creationId xmlns:a16="http://schemas.microsoft.com/office/drawing/2014/main" id="{44C5281F-B3D9-C139-C668-3C9BDE8DD599}"/>
            </a:ext>
          </a:extLst>
        </xdr:cNvPr>
        <xdr:cNvSpPr>
          <a:spLocks noChangeArrowheads="1"/>
        </xdr:cNvSpPr>
      </xdr:nvSpPr>
      <xdr:spPr bwMode="auto">
        <a:xfrm>
          <a:off x="133350" y="7943850"/>
          <a:ext cx="6286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Activity Name</a:t>
          </a:r>
        </a:p>
      </xdr:txBody>
    </xdr:sp>
    <xdr:clientData/>
  </xdr:oneCellAnchor>
  <xdr:oneCellAnchor>
    <xdr:from>
      <xdr:col>0</xdr:col>
      <xdr:colOff>133350</xdr:colOff>
      <xdr:row>50</xdr:row>
      <xdr:rowOff>57150</xdr:rowOff>
    </xdr:from>
    <xdr:ext cx="2686441" cy="117917"/>
    <xdr:sp macro="" textlink="">
      <xdr:nvSpPr>
        <xdr:cNvPr id="3119" name="Rectangle 47">
          <a:extLst>
            <a:ext uri="{FF2B5EF4-FFF2-40B4-BE49-F238E27FC236}">
              <a16:creationId xmlns:a16="http://schemas.microsoft.com/office/drawing/2014/main" id="{8B846BA6-C4F2-D010-4D18-EDB2EC498E0A}"/>
            </a:ext>
          </a:extLst>
        </xdr:cNvPr>
        <xdr:cNvSpPr>
          <a:spLocks noChangeArrowheads="1"/>
        </xdr:cNvSpPr>
      </xdr:nvSpPr>
      <xdr:spPr bwMode="auto">
        <a:xfrm>
          <a:off x="133350" y="8258175"/>
          <a:ext cx="2686441"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i.e., Number &amp; Type of units to be Constructed or Improved</a:t>
          </a:r>
        </a:p>
      </xdr:txBody>
    </xdr:sp>
    <xdr:clientData/>
  </xdr:oneCellAnchor>
  <xdr:twoCellAnchor>
    <xdr:from>
      <xdr:col>0</xdr:col>
      <xdr:colOff>123825</xdr:colOff>
      <xdr:row>48</xdr:row>
      <xdr:rowOff>57150</xdr:rowOff>
    </xdr:from>
    <xdr:to>
      <xdr:col>9</xdr:col>
      <xdr:colOff>219075</xdr:colOff>
      <xdr:row>48</xdr:row>
      <xdr:rowOff>66675</xdr:rowOff>
    </xdr:to>
    <xdr:sp macro="" textlink="">
      <xdr:nvSpPr>
        <xdr:cNvPr id="3120" name="Line 48">
          <a:extLst>
            <a:ext uri="{FF2B5EF4-FFF2-40B4-BE49-F238E27FC236}">
              <a16:creationId xmlns:a16="http://schemas.microsoft.com/office/drawing/2014/main" id="{D482A32A-0A80-27F5-18F9-B889EBD0EEE1}"/>
            </a:ext>
          </a:extLst>
        </xdr:cNvPr>
        <xdr:cNvSpPr>
          <a:spLocks noChangeShapeType="1"/>
        </xdr:cNvSpPr>
      </xdr:nvSpPr>
      <xdr:spPr bwMode="auto">
        <a:xfrm>
          <a:off x="123825" y="7934325"/>
          <a:ext cx="5410200" cy="9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123825</xdr:colOff>
      <xdr:row>48</xdr:row>
      <xdr:rowOff>57150</xdr:rowOff>
    </xdr:from>
    <xdr:to>
      <xdr:col>9</xdr:col>
      <xdr:colOff>219075</xdr:colOff>
      <xdr:row>48</xdr:row>
      <xdr:rowOff>66675</xdr:rowOff>
    </xdr:to>
    <xdr:sp macro="" textlink="">
      <xdr:nvSpPr>
        <xdr:cNvPr id="3121" name="Rectangle 49">
          <a:extLst>
            <a:ext uri="{FF2B5EF4-FFF2-40B4-BE49-F238E27FC236}">
              <a16:creationId xmlns:a16="http://schemas.microsoft.com/office/drawing/2014/main" id="{A9D6EF75-E9ED-7321-3AB0-0C93D228734C}"/>
            </a:ext>
          </a:extLst>
        </xdr:cNvPr>
        <xdr:cNvSpPr>
          <a:spLocks noChangeArrowheads="1"/>
        </xdr:cNvSpPr>
      </xdr:nvSpPr>
      <xdr:spPr bwMode="auto">
        <a:xfrm>
          <a:off x="123825" y="7934325"/>
          <a:ext cx="5410200"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123825</xdr:colOff>
      <xdr:row>49</xdr:row>
      <xdr:rowOff>19050</xdr:rowOff>
    </xdr:from>
    <xdr:to>
      <xdr:col>9</xdr:col>
      <xdr:colOff>219075</xdr:colOff>
      <xdr:row>49</xdr:row>
      <xdr:rowOff>28575</xdr:rowOff>
    </xdr:to>
    <xdr:sp macro="" textlink="">
      <xdr:nvSpPr>
        <xdr:cNvPr id="3122" name="Line 50">
          <a:extLst>
            <a:ext uri="{FF2B5EF4-FFF2-40B4-BE49-F238E27FC236}">
              <a16:creationId xmlns:a16="http://schemas.microsoft.com/office/drawing/2014/main" id="{18A5DC59-F184-5926-AB6E-CC787E469AD9}"/>
            </a:ext>
          </a:extLst>
        </xdr:cNvPr>
        <xdr:cNvSpPr>
          <a:spLocks noChangeShapeType="1"/>
        </xdr:cNvSpPr>
      </xdr:nvSpPr>
      <xdr:spPr bwMode="auto">
        <a:xfrm>
          <a:off x="123825" y="8058150"/>
          <a:ext cx="5410200" cy="9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123825</xdr:colOff>
      <xdr:row>49</xdr:row>
      <xdr:rowOff>19050</xdr:rowOff>
    </xdr:from>
    <xdr:to>
      <xdr:col>9</xdr:col>
      <xdr:colOff>219075</xdr:colOff>
      <xdr:row>49</xdr:row>
      <xdr:rowOff>28575</xdr:rowOff>
    </xdr:to>
    <xdr:sp macro="" textlink="">
      <xdr:nvSpPr>
        <xdr:cNvPr id="3123" name="Rectangle 51">
          <a:extLst>
            <a:ext uri="{FF2B5EF4-FFF2-40B4-BE49-F238E27FC236}">
              <a16:creationId xmlns:a16="http://schemas.microsoft.com/office/drawing/2014/main" id="{232A06B6-7DF9-C128-5137-58BE2FFCBC0F}"/>
            </a:ext>
          </a:extLst>
        </xdr:cNvPr>
        <xdr:cNvSpPr>
          <a:spLocks noChangeArrowheads="1"/>
        </xdr:cNvSpPr>
      </xdr:nvSpPr>
      <xdr:spPr bwMode="auto">
        <a:xfrm>
          <a:off x="123825" y="8058150"/>
          <a:ext cx="5410200"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114300</xdr:colOff>
      <xdr:row>48</xdr:row>
      <xdr:rowOff>57150</xdr:rowOff>
    </xdr:from>
    <xdr:to>
      <xdr:col>0</xdr:col>
      <xdr:colOff>123825</xdr:colOff>
      <xdr:row>49</xdr:row>
      <xdr:rowOff>28575</xdr:rowOff>
    </xdr:to>
    <xdr:sp macro="" textlink="">
      <xdr:nvSpPr>
        <xdr:cNvPr id="3124" name="Line 52">
          <a:extLst>
            <a:ext uri="{FF2B5EF4-FFF2-40B4-BE49-F238E27FC236}">
              <a16:creationId xmlns:a16="http://schemas.microsoft.com/office/drawing/2014/main" id="{8095E1D4-23EF-D280-F1B9-F2BE5FA912C4}"/>
            </a:ext>
          </a:extLst>
        </xdr:cNvPr>
        <xdr:cNvSpPr>
          <a:spLocks noChangeShapeType="1"/>
        </xdr:cNvSpPr>
      </xdr:nvSpPr>
      <xdr:spPr bwMode="auto">
        <a:xfrm>
          <a:off x="114300" y="7934325"/>
          <a:ext cx="9525" cy="13335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114300</xdr:colOff>
      <xdr:row>48</xdr:row>
      <xdr:rowOff>57150</xdr:rowOff>
    </xdr:from>
    <xdr:to>
      <xdr:col>0</xdr:col>
      <xdr:colOff>123825</xdr:colOff>
      <xdr:row>49</xdr:row>
      <xdr:rowOff>28575</xdr:rowOff>
    </xdr:to>
    <xdr:sp macro="" textlink="">
      <xdr:nvSpPr>
        <xdr:cNvPr id="3125" name="Rectangle 53">
          <a:extLst>
            <a:ext uri="{FF2B5EF4-FFF2-40B4-BE49-F238E27FC236}">
              <a16:creationId xmlns:a16="http://schemas.microsoft.com/office/drawing/2014/main" id="{CBF32E0C-3CDC-D3AE-25C4-5750275C07E6}"/>
            </a:ext>
          </a:extLst>
        </xdr:cNvPr>
        <xdr:cNvSpPr>
          <a:spLocks noChangeArrowheads="1"/>
        </xdr:cNvSpPr>
      </xdr:nvSpPr>
      <xdr:spPr bwMode="auto">
        <a:xfrm>
          <a:off x="114300" y="7934325"/>
          <a:ext cx="9525" cy="1333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209550</xdr:colOff>
      <xdr:row>48</xdr:row>
      <xdr:rowOff>66675</xdr:rowOff>
    </xdr:from>
    <xdr:to>
      <xdr:col>9</xdr:col>
      <xdr:colOff>219075</xdr:colOff>
      <xdr:row>49</xdr:row>
      <xdr:rowOff>28575</xdr:rowOff>
    </xdr:to>
    <xdr:sp macro="" textlink="">
      <xdr:nvSpPr>
        <xdr:cNvPr id="3126" name="Line 54">
          <a:extLst>
            <a:ext uri="{FF2B5EF4-FFF2-40B4-BE49-F238E27FC236}">
              <a16:creationId xmlns:a16="http://schemas.microsoft.com/office/drawing/2014/main" id="{C3711E36-5BE6-D2BA-5F7D-40F562AE93E8}"/>
            </a:ext>
          </a:extLst>
        </xdr:cNvPr>
        <xdr:cNvSpPr>
          <a:spLocks noChangeShapeType="1"/>
        </xdr:cNvSpPr>
      </xdr:nvSpPr>
      <xdr:spPr bwMode="auto">
        <a:xfrm>
          <a:off x="5524500" y="7943850"/>
          <a:ext cx="9525" cy="1238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209550</xdr:colOff>
      <xdr:row>48</xdr:row>
      <xdr:rowOff>66675</xdr:rowOff>
    </xdr:from>
    <xdr:to>
      <xdr:col>9</xdr:col>
      <xdr:colOff>219075</xdr:colOff>
      <xdr:row>49</xdr:row>
      <xdr:rowOff>28575</xdr:rowOff>
    </xdr:to>
    <xdr:sp macro="" textlink="">
      <xdr:nvSpPr>
        <xdr:cNvPr id="3127" name="Rectangle 55">
          <a:extLst>
            <a:ext uri="{FF2B5EF4-FFF2-40B4-BE49-F238E27FC236}">
              <a16:creationId xmlns:a16="http://schemas.microsoft.com/office/drawing/2014/main" id="{BB49A7E5-C011-7C3F-89B7-39DFC54C6CD5}"/>
            </a:ext>
          </a:extLst>
        </xdr:cNvPr>
        <xdr:cNvSpPr>
          <a:spLocks noChangeArrowheads="1"/>
        </xdr:cNvSpPr>
      </xdr:nvSpPr>
      <xdr:spPr bwMode="auto">
        <a:xfrm>
          <a:off x="5524500" y="7943850"/>
          <a:ext cx="9525" cy="1238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123825</xdr:colOff>
      <xdr:row>50</xdr:row>
      <xdr:rowOff>47625</xdr:rowOff>
    </xdr:from>
    <xdr:to>
      <xdr:col>9</xdr:col>
      <xdr:colOff>219075</xdr:colOff>
      <xdr:row>50</xdr:row>
      <xdr:rowOff>57150</xdr:rowOff>
    </xdr:to>
    <xdr:sp macro="" textlink="">
      <xdr:nvSpPr>
        <xdr:cNvPr id="3128" name="Line 56">
          <a:extLst>
            <a:ext uri="{FF2B5EF4-FFF2-40B4-BE49-F238E27FC236}">
              <a16:creationId xmlns:a16="http://schemas.microsoft.com/office/drawing/2014/main" id="{799A0CD4-5361-21F1-AEFD-5A46550A14F0}"/>
            </a:ext>
          </a:extLst>
        </xdr:cNvPr>
        <xdr:cNvSpPr>
          <a:spLocks noChangeShapeType="1"/>
        </xdr:cNvSpPr>
      </xdr:nvSpPr>
      <xdr:spPr bwMode="auto">
        <a:xfrm>
          <a:off x="123825" y="8248650"/>
          <a:ext cx="5410200" cy="9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123825</xdr:colOff>
      <xdr:row>50</xdr:row>
      <xdr:rowOff>47625</xdr:rowOff>
    </xdr:from>
    <xdr:to>
      <xdr:col>9</xdr:col>
      <xdr:colOff>219075</xdr:colOff>
      <xdr:row>50</xdr:row>
      <xdr:rowOff>57150</xdr:rowOff>
    </xdr:to>
    <xdr:sp macro="" textlink="">
      <xdr:nvSpPr>
        <xdr:cNvPr id="3129" name="Rectangle 57">
          <a:extLst>
            <a:ext uri="{FF2B5EF4-FFF2-40B4-BE49-F238E27FC236}">
              <a16:creationId xmlns:a16="http://schemas.microsoft.com/office/drawing/2014/main" id="{6A0C15B4-D986-E30E-3D41-1F25FA409BD9}"/>
            </a:ext>
          </a:extLst>
        </xdr:cNvPr>
        <xdr:cNvSpPr>
          <a:spLocks noChangeArrowheads="1"/>
        </xdr:cNvSpPr>
      </xdr:nvSpPr>
      <xdr:spPr bwMode="auto">
        <a:xfrm>
          <a:off x="123825" y="8248650"/>
          <a:ext cx="5410200"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552450</xdr:colOff>
      <xdr:row>48</xdr:row>
      <xdr:rowOff>57150</xdr:rowOff>
    </xdr:from>
    <xdr:to>
      <xdr:col>9</xdr:col>
      <xdr:colOff>561975</xdr:colOff>
      <xdr:row>49</xdr:row>
      <xdr:rowOff>28575</xdr:rowOff>
    </xdr:to>
    <xdr:sp macro="" textlink="">
      <xdr:nvSpPr>
        <xdr:cNvPr id="3130" name="Line 58">
          <a:extLst>
            <a:ext uri="{FF2B5EF4-FFF2-40B4-BE49-F238E27FC236}">
              <a16:creationId xmlns:a16="http://schemas.microsoft.com/office/drawing/2014/main" id="{D87B5833-231E-44F4-5E1C-D45AA56D7D0F}"/>
            </a:ext>
          </a:extLst>
        </xdr:cNvPr>
        <xdr:cNvSpPr>
          <a:spLocks noChangeShapeType="1"/>
        </xdr:cNvSpPr>
      </xdr:nvSpPr>
      <xdr:spPr bwMode="auto">
        <a:xfrm>
          <a:off x="5867400" y="7934325"/>
          <a:ext cx="9525" cy="13335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552450</xdr:colOff>
      <xdr:row>48</xdr:row>
      <xdr:rowOff>57150</xdr:rowOff>
    </xdr:from>
    <xdr:to>
      <xdr:col>9</xdr:col>
      <xdr:colOff>561975</xdr:colOff>
      <xdr:row>49</xdr:row>
      <xdr:rowOff>28575</xdr:rowOff>
    </xdr:to>
    <xdr:sp macro="" textlink="">
      <xdr:nvSpPr>
        <xdr:cNvPr id="3131" name="Rectangle 59">
          <a:extLst>
            <a:ext uri="{FF2B5EF4-FFF2-40B4-BE49-F238E27FC236}">
              <a16:creationId xmlns:a16="http://schemas.microsoft.com/office/drawing/2014/main" id="{13967E89-73C3-E23F-01A7-45014A2AF0A5}"/>
            </a:ext>
          </a:extLst>
        </xdr:cNvPr>
        <xdr:cNvSpPr>
          <a:spLocks noChangeArrowheads="1"/>
        </xdr:cNvSpPr>
      </xdr:nvSpPr>
      <xdr:spPr bwMode="auto">
        <a:xfrm>
          <a:off x="5867400" y="7934325"/>
          <a:ext cx="9525" cy="1333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457200</xdr:colOff>
      <xdr:row>48</xdr:row>
      <xdr:rowOff>66675</xdr:rowOff>
    </xdr:from>
    <xdr:to>
      <xdr:col>10</xdr:col>
      <xdr:colOff>466725</xdr:colOff>
      <xdr:row>49</xdr:row>
      <xdr:rowOff>28575</xdr:rowOff>
    </xdr:to>
    <xdr:sp macro="" textlink="">
      <xdr:nvSpPr>
        <xdr:cNvPr id="3132" name="Line 60">
          <a:extLst>
            <a:ext uri="{FF2B5EF4-FFF2-40B4-BE49-F238E27FC236}">
              <a16:creationId xmlns:a16="http://schemas.microsoft.com/office/drawing/2014/main" id="{724FC198-37BE-BA73-44A5-6A514212DD72}"/>
            </a:ext>
          </a:extLst>
        </xdr:cNvPr>
        <xdr:cNvSpPr>
          <a:spLocks noChangeShapeType="1"/>
        </xdr:cNvSpPr>
      </xdr:nvSpPr>
      <xdr:spPr bwMode="auto">
        <a:xfrm>
          <a:off x="6381750" y="7943850"/>
          <a:ext cx="9525" cy="1238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457200</xdr:colOff>
      <xdr:row>48</xdr:row>
      <xdr:rowOff>66675</xdr:rowOff>
    </xdr:from>
    <xdr:to>
      <xdr:col>10</xdr:col>
      <xdr:colOff>466725</xdr:colOff>
      <xdr:row>49</xdr:row>
      <xdr:rowOff>28575</xdr:rowOff>
    </xdr:to>
    <xdr:sp macro="" textlink="">
      <xdr:nvSpPr>
        <xdr:cNvPr id="3133" name="Rectangle 61">
          <a:extLst>
            <a:ext uri="{FF2B5EF4-FFF2-40B4-BE49-F238E27FC236}">
              <a16:creationId xmlns:a16="http://schemas.microsoft.com/office/drawing/2014/main" id="{EBF21849-6914-8FDC-D414-0BB4FD41DB2E}"/>
            </a:ext>
          </a:extLst>
        </xdr:cNvPr>
        <xdr:cNvSpPr>
          <a:spLocks noChangeArrowheads="1"/>
        </xdr:cNvSpPr>
      </xdr:nvSpPr>
      <xdr:spPr bwMode="auto">
        <a:xfrm>
          <a:off x="6381750" y="7943850"/>
          <a:ext cx="9525" cy="1238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123825</xdr:colOff>
      <xdr:row>51</xdr:row>
      <xdr:rowOff>9525</xdr:rowOff>
    </xdr:from>
    <xdr:to>
      <xdr:col>9</xdr:col>
      <xdr:colOff>219075</xdr:colOff>
      <xdr:row>51</xdr:row>
      <xdr:rowOff>19050</xdr:rowOff>
    </xdr:to>
    <xdr:sp macro="" textlink="">
      <xdr:nvSpPr>
        <xdr:cNvPr id="3134" name="Line 62">
          <a:extLst>
            <a:ext uri="{FF2B5EF4-FFF2-40B4-BE49-F238E27FC236}">
              <a16:creationId xmlns:a16="http://schemas.microsoft.com/office/drawing/2014/main" id="{91E5E419-236C-6550-CCFB-0AD6E5E179B3}"/>
            </a:ext>
          </a:extLst>
        </xdr:cNvPr>
        <xdr:cNvSpPr>
          <a:spLocks noChangeShapeType="1"/>
        </xdr:cNvSpPr>
      </xdr:nvSpPr>
      <xdr:spPr bwMode="auto">
        <a:xfrm>
          <a:off x="123825" y="8372475"/>
          <a:ext cx="5410200" cy="9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123825</xdr:colOff>
      <xdr:row>51</xdr:row>
      <xdr:rowOff>9525</xdr:rowOff>
    </xdr:from>
    <xdr:to>
      <xdr:col>9</xdr:col>
      <xdr:colOff>219075</xdr:colOff>
      <xdr:row>51</xdr:row>
      <xdr:rowOff>19050</xdr:rowOff>
    </xdr:to>
    <xdr:sp macro="" textlink="">
      <xdr:nvSpPr>
        <xdr:cNvPr id="3135" name="Rectangle 63">
          <a:extLst>
            <a:ext uri="{FF2B5EF4-FFF2-40B4-BE49-F238E27FC236}">
              <a16:creationId xmlns:a16="http://schemas.microsoft.com/office/drawing/2014/main" id="{6F657812-D5E9-145F-2EB1-1DFE8807F73B}"/>
            </a:ext>
          </a:extLst>
        </xdr:cNvPr>
        <xdr:cNvSpPr>
          <a:spLocks noChangeArrowheads="1"/>
        </xdr:cNvSpPr>
      </xdr:nvSpPr>
      <xdr:spPr bwMode="auto">
        <a:xfrm>
          <a:off x="123825" y="8372475"/>
          <a:ext cx="5410200"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114300</xdr:colOff>
      <xdr:row>50</xdr:row>
      <xdr:rowOff>47625</xdr:rowOff>
    </xdr:from>
    <xdr:to>
      <xdr:col>0</xdr:col>
      <xdr:colOff>123825</xdr:colOff>
      <xdr:row>51</xdr:row>
      <xdr:rowOff>19050</xdr:rowOff>
    </xdr:to>
    <xdr:sp macro="" textlink="">
      <xdr:nvSpPr>
        <xdr:cNvPr id="3136" name="Line 64">
          <a:extLst>
            <a:ext uri="{FF2B5EF4-FFF2-40B4-BE49-F238E27FC236}">
              <a16:creationId xmlns:a16="http://schemas.microsoft.com/office/drawing/2014/main" id="{CD054819-5A23-305B-EF4D-530620FF911E}"/>
            </a:ext>
          </a:extLst>
        </xdr:cNvPr>
        <xdr:cNvSpPr>
          <a:spLocks noChangeShapeType="1"/>
        </xdr:cNvSpPr>
      </xdr:nvSpPr>
      <xdr:spPr bwMode="auto">
        <a:xfrm>
          <a:off x="114300" y="8248650"/>
          <a:ext cx="9525" cy="13335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114300</xdr:colOff>
      <xdr:row>50</xdr:row>
      <xdr:rowOff>47625</xdr:rowOff>
    </xdr:from>
    <xdr:to>
      <xdr:col>0</xdr:col>
      <xdr:colOff>123825</xdr:colOff>
      <xdr:row>51</xdr:row>
      <xdr:rowOff>19050</xdr:rowOff>
    </xdr:to>
    <xdr:sp macro="" textlink="">
      <xdr:nvSpPr>
        <xdr:cNvPr id="3137" name="Rectangle 65">
          <a:extLst>
            <a:ext uri="{FF2B5EF4-FFF2-40B4-BE49-F238E27FC236}">
              <a16:creationId xmlns:a16="http://schemas.microsoft.com/office/drawing/2014/main" id="{7779E233-C1A9-4B25-9C33-40FC24745DA3}"/>
            </a:ext>
          </a:extLst>
        </xdr:cNvPr>
        <xdr:cNvSpPr>
          <a:spLocks noChangeArrowheads="1"/>
        </xdr:cNvSpPr>
      </xdr:nvSpPr>
      <xdr:spPr bwMode="auto">
        <a:xfrm>
          <a:off x="114300" y="8248650"/>
          <a:ext cx="9525" cy="1333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123825</xdr:colOff>
      <xdr:row>52</xdr:row>
      <xdr:rowOff>47625</xdr:rowOff>
    </xdr:from>
    <xdr:to>
      <xdr:col>2</xdr:col>
      <xdr:colOff>66675</xdr:colOff>
      <xdr:row>52</xdr:row>
      <xdr:rowOff>57150</xdr:rowOff>
    </xdr:to>
    <xdr:sp macro="" textlink="">
      <xdr:nvSpPr>
        <xdr:cNvPr id="3138" name="Line 66">
          <a:extLst>
            <a:ext uri="{FF2B5EF4-FFF2-40B4-BE49-F238E27FC236}">
              <a16:creationId xmlns:a16="http://schemas.microsoft.com/office/drawing/2014/main" id="{235F994A-1A91-770D-9D44-83114D783F80}"/>
            </a:ext>
          </a:extLst>
        </xdr:cNvPr>
        <xdr:cNvSpPr>
          <a:spLocks noChangeShapeType="1"/>
        </xdr:cNvSpPr>
      </xdr:nvSpPr>
      <xdr:spPr bwMode="auto">
        <a:xfrm>
          <a:off x="123825" y="8572500"/>
          <a:ext cx="304800" cy="9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123825</xdr:colOff>
      <xdr:row>52</xdr:row>
      <xdr:rowOff>47625</xdr:rowOff>
    </xdr:from>
    <xdr:to>
      <xdr:col>2</xdr:col>
      <xdr:colOff>66675</xdr:colOff>
      <xdr:row>52</xdr:row>
      <xdr:rowOff>57150</xdr:rowOff>
    </xdr:to>
    <xdr:sp macro="" textlink="">
      <xdr:nvSpPr>
        <xdr:cNvPr id="3139" name="Rectangle 67">
          <a:extLst>
            <a:ext uri="{FF2B5EF4-FFF2-40B4-BE49-F238E27FC236}">
              <a16:creationId xmlns:a16="http://schemas.microsoft.com/office/drawing/2014/main" id="{E7DCA88B-FC45-1BED-323A-84A3346FADC0}"/>
            </a:ext>
          </a:extLst>
        </xdr:cNvPr>
        <xdr:cNvSpPr>
          <a:spLocks noChangeArrowheads="1"/>
        </xdr:cNvSpPr>
      </xdr:nvSpPr>
      <xdr:spPr bwMode="auto">
        <a:xfrm>
          <a:off x="123825" y="8572500"/>
          <a:ext cx="304800"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552450</xdr:colOff>
      <xdr:row>50</xdr:row>
      <xdr:rowOff>47625</xdr:rowOff>
    </xdr:from>
    <xdr:to>
      <xdr:col>9</xdr:col>
      <xdr:colOff>561975</xdr:colOff>
      <xdr:row>51</xdr:row>
      <xdr:rowOff>19050</xdr:rowOff>
    </xdr:to>
    <xdr:sp macro="" textlink="">
      <xdr:nvSpPr>
        <xdr:cNvPr id="3140" name="Line 68">
          <a:extLst>
            <a:ext uri="{FF2B5EF4-FFF2-40B4-BE49-F238E27FC236}">
              <a16:creationId xmlns:a16="http://schemas.microsoft.com/office/drawing/2014/main" id="{E0F5D0EC-5F42-2F61-9F53-07099025E4B3}"/>
            </a:ext>
          </a:extLst>
        </xdr:cNvPr>
        <xdr:cNvSpPr>
          <a:spLocks noChangeShapeType="1"/>
        </xdr:cNvSpPr>
      </xdr:nvSpPr>
      <xdr:spPr bwMode="auto">
        <a:xfrm>
          <a:off x="5867400" y="8248650"/>
          <a:ext cx="9525" cy="13335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552450</xdr:colOff>
      <xdr:row>50</xdr:row>
      <xdr:rowOff>47625</xdr:rowOff>
    </xdr:from>
    <xdr:to>
      <xdr:col>9</xdr:col>
      <xdr:colOff>561975</xdr:colOff>
      <xdr:row>51</xdr:row>
      <xdr:rowOff>19050</xdr:rowOff>
    </xdr:to>
    <xdr:sp macro="" textlink="">
      <xdr:nvSpPr>
        <xdr:cNvPr id="3141" name="Rectangle 69">
          <a:extLst>
            <a:ext uri="{FF2B5EF4-FFF2-40B4-BE49-F238E27FC236}">
              <a16:creationId xmlns:a16="http://schemas.microsoft.com/office/drawing/2014/main" id="{00A1F59C-B22E-DEAA-7178-11CFACD1271E}"/>
            </a:ext>
          </a:extLst>
        </xdr:cNvPr>
        <xdr:cNvSpPr>
          <a:spLocks noChangeArrowheads="1"/>
        </xdr:cNvSpPr>
      </xdr:nvSpPr>
      <xdr:spPr bwMode="auto">
        <a:xfrm>
          <a:off x="5867400" y="8248650"/>
          <a:ext cx="9525" cy="1333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457200</xdr:colOff>
      <xdr:row>50</xdr:row>
      <xdr:rowOff>57150</xdr:rowOff>
    </xdr:from>
    <xdr:to>
      <xdr:col>10</xdr:col>
      <xdr:colOff>466725</xdr:colOff>
      <xdr:row>51</xdr:row>
      <xdr:rowOff>19050</xdr:rowOff>
    </xdr:to>
    <xdr:sp macro="" textlink="">
      <xdr:nvSpPr>
        <xdr:cNvPr id="3142" name="Line 70">
          <a:extLst>
            <a:ext uri="{FF2B5EF4-FFF2-40B4-BE49-F238E27FC236}">
              <a16:creationId xmlns:a16="http://schemas.microsoft.com/office/drawing/2014/main" id="{4CCAC9BE-2356-9A4B-5102-9762210DE2F5}"/>
            </a:ext>
          </a:extLst>
        </xdr:cNvPr>
        <xdr:cNvSpPr>
          <a:spLocks noChangeShapeType="1"/>
        </xdr:cNvSpPr>
      </xdr:nvSpPr>
      <xdr:spPr bwMode="auto">
        <a:xfrm>
          <a:off x="6381750" y="8258175"/>
          <a:ext cx="9525" cy="1238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457200</xdr:colOff>
      <xdr:row>50</xdr:row>
      <xdr:rowOff>57150</xdr:rowOff>
    </xdr:from>
    <xdr:to>
      <xdr:col>10</xdr:col>
      <xdr:colOff>466725</xdr:colOff>
      <xdr:row>51</xdr:row>
      <xdr:rowOff>19050</xdr:rowOff>
    </xdr:to>
    <xdr:sp macro="" textlink="">
      <xdr:nvSpPr>
        <xdr:cNvPr id="3143" name="Rectangle 71">
          <a:extLst>
            <a:ext uri="{FF2B5EF4-FFF2-40B4-BE49-F238E27FC236}">
              <a16:creationId xmlns:a16="http://schemas.microsoft.com/office/drawing/2014/main" id="{823B8FE2-005C-2E23-A4E6-C7EBBC42C9D7}"/>
            </a:ext>
          </a:extLst>
        </xdr:cNvPr>
        <xdr:cNvSpPr>
          <a:spLocks noChangeArrowheads="1"/>
        </xdr:cNvSpPr>
      </xdr:nvSpPr>
      <xdr:spPr bwMode="auto">
        <a:xfrm>
          <a:off x="6381750" y="8258175"/>
          <a:ext cx="9525" cy="1238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123825</xdr:colOff>
      <xdr:row>53</xdr:row>
      <xdr:rowOff>47625</xdr:rowOff>
    </xdr:from>
    <xdr:to>
      <xdr:col>2</xdr:col>
      <xdr:colOff>66675</xdr:colOff>
      <xdr:row>53</xdr:row>
      <xdr:rowOff>57150</xdr:rowOff>
    </xdr:to>
    <xdr:sp macro="" textlink="">
      <xdr:nvSpPr>
        <xdr:cNvPr id="3144" name="Line 72">
          <a:extLst>
            <a:ext uri="{FF2B5EF4-FFF2-40B4-BE49-F238E27FC236}">
              <a16:creationId xmlns:a16="http://schemas.microsoft.com/office/drawing/2014/main" id="{E2671C19-6E24-EC41-95F1-6341DE4E6B13}"/>
            </a:ext>
          </a:extLst>
        </xdr:cNvPr>
        <xdr:cNvSpPr>
          <a:spLocks noChangeShapeType="1"/>
        </xdr:cNvSpPr>
      </xdr:nvSpPr>
      <xdr:spPr bwMode="auto">
        <a:xfrm>
          <a:off x="123825" y="8734425"/>
          <a:ext cx="304800" cy="9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123825</xdr:colOff>
      <xdr:row>53</xdr:row>
      <xdr:rowOff>47625</xdr:rowOff>
    </xdr:from>
    <xdr:to>
      <xdr:col>2</xdr:col>
      <xdr:colOff>66675</xdr:colOff>
      <xdr:row>53</xdr:row>
      <xdr:rowOff>57150</xdr:rowOff>
    </xdr:to>
    <xdr:sp macro="" textlink="">
      <xdr:nvSpPr>
        <xdr:cNvPr id="3145" name="Rectangle 73">
          <a:extLst>
            <a:ext uri="{FF2B5EF4-FFF2-40B4-BE49-F238E27FC236}">
              <a16:creationId xmlns:a16="http://schemas.microsoft.com/office/drawing/2014/main" id="{5F60F182-9425-6082-2F29-871F96178A70}"/>
            </a:ext>
          </a:extLst>
        </xdr:cNvPr>
        <xdr:cNvSpPr>
          <a:spLocks noChangeArrowheads="1"/>
        </xdr:cNvSpPr>
      </xdr:nvSpPr>
      <xdr:spPr bwMode="auto">
        <a:xfrm>
          <a:off x="123825" y="8734425"/>
          <a:ext cx="304800"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114300</xdr:colOff>
      <xdr:row>52</xdr:row>
      <xdr:rowOff>47625</xdr:rowOff>
    </xdr:from>
    <xdr:to>
      <xdr:col>0</xdr:col>
      <xdr:colOff>123825</xdr:colOff>
      <xdr:row>53</xdr:row>
      <xdr:rowOff>57150</xdr:rowOff>
    </xdr:to>
    <xdr:sp macro="" textlink="">
      <xdr:nvSpPr>
        <xdr:cNvPr id="3146" name="Line 74">
          <a:extLst>
            <a:ext uri="{FF2B5EF4-FFF2-40B4-BE49-F238E27FC236}">
              <a16:creationId xmlns:a16="http://schemas.microsoft.com/office/drawing/2014/main" id="{912EC568-6311-2A29-420A-2A248EF4258E}"/>
            </a:ext>
          </a:extLst>
        </xdr:cNvPr>
        <xdr:cNvSpPr>
          <a:spLocks noChangeShapeType="1"/>
        </xdr:cNvSpPr>
      </xdr:nvSpPr>
      <xdr:spPr bwMode="auto">
        <a:xfrm>
          <a:off x="114300" y="8572500"/>
          <a:ext cx="9525" cy="17145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114300</xdr:colOff>
      <xdr:row>52</xdr:row>
      <xdr:rowOff>47625</xdr:rowOff>
    </xdr:from>
    <xdr:to>
      <xdr:col>0</xdr:col>
      <xdr:colOff>123825</xdr:colOff>
      <xdr:row>53</xdr:row>
      <xdr:rowOff>57150</xdr:rowOff>
    </xdr:to>
    <xdr:sp macro="" textlink="">
      <xdr:nvSpPr>
        <xdr:cNvPr id="3147" name="Rectangle 75">
          <a:extLst>
            <a:ext uri="{FF2B5EF4-FFF2-40B4-BE49-F238E27FC236}">
              <a16:creationId xmlns:a16="http://schemas.microsoft.com/office/drawing/2014/main" id="{AA84E934-99B9-107E-D80E-3503F46E2200}"/>
            </a:ext>
          </a:extLst>
        </xdr:cNvPr>
        <xdr:cNvSpPr>
          <a:spLocks noChangeArrowheads="1"/>
        </xdr:cNvSpPr>
      </xdr:nvSpPr>
      <xdr:spPr bwMode="auto">
        <a:xfrm>
          <a:off x="114300" y="8572500"/>
          <a:ext cx="9525" cy="1714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57150</xdr:colOff>
      <xdr:row>52</xdr:row>
      <xdr:rowOff>47625</xdr:rowOff>
    </xdr:from>
    <xdr:to>
      <xdr:col>2</xdr:col>
      <xdr:colOff>66675</xdr:colOff>
      <xdr:row>53</xdr:row>
      <xdr:rowOff>57150</xdr:rowOff>
    </xdr:to>
    <xdr:sp macro="" textlink="">
      <xdr:nvSpPr>
        <xdr:cNvPr id="3148" name="Line 76">
          <a:extLst>
            <a:ext uri="{FF2B5EF4-FFF2-40B4-BE49-F238E27FC236}">
              <a16:creationId xmlns:a16="http://schemas.microsoft.com/office/drawing/2014/main" id="{34087D8A-762E-6A02-6B58-2C983EEE8AF0}"/>
            </a:ext>
          </a:extLst>
        </xdr:cNvPr>
        <xdr:cNvSpPr>
          <a:spLocks noChangeShapeType="1"/>
        </xdr:cNvSpPr>
      </xdr:nvSpPr>
      <xdr:spPr bwMode="auto">
        <a:xfrm>
          <a:off x="419100" y="8572500"/>
          <a:ext cx="9525" cy="17145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57150</xdr:colOff>
      <xdr:row>52</xdr:row>
      <xdr:rowOff>47625</xdr:rowOff>
    </xdr:from>
    <xdr:to>
      <xdr:col>2</xdr:col>
      <xdr:colOff>66675</xdr:colOff>
      <xdr:row>53</xdr:row>
      <xdr:rowOff>57150</xdr:rowOff>
    </xdr:to>
    <xdr:sp macro="" textlink="">
      <xdr:nvSpPr>
        <xdr:cNvPr id="3149" name="Rectangle 77">
          <a:extLst>
            <a:ext uri="{FF2B5EF4-FFF2-40B4-BE49-F238E27FC236}">
              <a16:creationId xmlns:a16="http://schemas.microsoft.com/office/drawing/2014/main" id="{74BEACA6-476A-9752-F9E1-1A888449FA1E}"/>
            </a:ext>
          </a:extLst>
        </xdr:cNvPr>
        <xdr:cNvSpPr>
          <a:spLocks noChangeArrowheads="1"/>
        </xdr:cNvSpPr>
      </xdr:nvSpPr>
      <xdr:spPr bwMode="auto">
        <a:xfrm>
          <a:off x="419100" y="8572500"/>
          <a:ext cx="9525" cy="1714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123825</xdr:colOff>
      <xdr:row>54</xdr:row>
      <xdr:rowOff>133350</xdr:rowOff>
    </xdr:from>
    <xdr:to>
      <xdr:col>2</xdr:col>
      <xdr:colOff>66675</xdr:colOff>
      <xdr:row>54</xdr:row>
      <xdr:rowOff>142875</xdr:rowOff>
    </xdr:to>
    <xdr:sp macro="" textlink="">
      <xdr:nvSpPr>
        <xdr:cNvPr id="3150" name="Line 78">
          <a:extLst>
            <a:ext uri="{FF2B5EF4-FFF2-40B4-BE49-F238E27FC236}">
              <a16:creationId xmlns:a16="http://schemas.microsoft.com/office/drawing/2014/main" id="{D68694EE-3476-DDA8-3AA9-5E65A8418568}"/>
            </a:ext>
          </a:extLst>
        </xdr:cNvPr>
        <xdr:cNvSpPr>
          <a:spLocks noChangeShapeType="1"/>
        </xdr:cNvSpPr>
      </xdr:nvSpPr>
      <xdr:spPr bwMode="auto">
        <a:xfrm>
          <a:off x="123825" y="8982075"/>
          <a:ext cx="304800" cy="9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123825</xdr:colOff>
      <xdr:row>54</xdr:row>
      <xdr:rowOff>133350</xdr:rowOff>
    </xdr:from>
    <xdr:to>
      <xdr:col>2</xdr:col>
      <xdr:colOff>66675</xdr:colOff>
      <xdr:row>54</xdr:row>
      <xdr:rowOff>142875</xdr:rowOff>
    </xdr:to>
    <xdr:sp macro="" textlink="">
      <xdr:nvSpPr>
        <xdr:cNvPr id="3151" name="Rectangle 79">
          <a:extLst>
            <a:ext uri="{FF2B5EF4-FFF2-40B4-BE49-F238E27FC236}">
              <a16:creationId xmlns:a16="http://schemas.microsoft.com/office/drawing/2014/main" id="{2ADB3CB2-D180-1869-2256-A3140B338482}"/>
            </a:ext>
          </a:extLst>
        </xdr:cNvPr>
        <xdr:cNvSpPr>
          <a:spLocks noChangeArrowheads="1"/>
        </xdr:cNvSpPr>
      </xdr:nvSpPr>
      <xdr:spPr bwMode="auto">
        <a:xfrm>
          <a:off x="123825" y="8982075"/>
          <a:ext cx="304800"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400050</xdr:colOff>
      <xdr:row>54</xdr:row>
      <xdr:rowOff>142875</xdr:rowOff>
    </xdr:from>
    <xdr:to>
      <xdr:col>11</xdr:col>
      <xdr:colOff>409575</xdr:colOff>
      <xdr:row>55</xdr:row>
      <xdr:rowOff>152400</xdr:rowOff>
    </xdr:to>
    <xdr:sp macro="" textlink="">
      <xdr:nvSpPr>
        <xdr:cNvPr id="3152" name="Line 80">
          <a:extLst>
            <a:ext uri="{FF2B5EF4-FFF2-40B4-BE49-F238E27FC236}">
              <a16:creationId xmlns:a16="http://schemas.microsoft.com/office/drawing/2014/main" id="{F368F282-3573-AA2C-BC17-C4CA73C6745B}"/>
            </a:ext>
          </a:extLst>
        </xdr:cNvPr>
        <xdr:cNvSpPr>
          <a:spLocks noChangeShapeType="1"/>
        </xdr:cNvSpPr>
      </xdr:nvSpPr>
      <xdr:spPr bwMode="auto">
        <a:xfrm>
          <a:off x="6934200" y="8991600"/>
          <a:ext cx="9525" cy="17145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400050</xdr:colOff>
      <xdr:row>54</xdr:row>
      <xdr:rowOff>142875</xdr:rowOff>
    </xdr:from>
    <xdr:to>
      <xdr:col>11</xdr:col>
      <xdr:colOff>409575</xdr:colOff>
      <xdr:row>55</xdr:row>
      <xdr:rowOff>152400</xdr:rowOff>
    </xdr:to>
    <xdr:sp macro="" textlink="">
      <xdr:nvSpPr>
        <xdr:cNvPr id="3153" name="Rectangle 81">
          <a:extLst>
            <a:ext uri="{FF2B5EF4-FFF2-40B4-BE49-F238E27FC236}">
              <a16:creationId xmlns:a16="http://schemas.microsoft.com/office/drawing/2014/main" id="{5A1DBE76-B789-31AD-E0C1-1743A861137B}"/>
            </a:ext>
          </a:extLst>
        </xdr:cNvPr>
        <xdr:cNvSpPr>
          <a:spLocks noChangeArrowheads="1"/>
        </xdr:cNvSpPr>
      </xdr:nvSpPr>
      <xdr:spPr bwMode="auto">
        <a:xfrm>
          <a:off x="6934200" y="8991600"/>
          <a:ext cx="9525" cy="1714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552450</xdr:colOff>
      <xdr:row>52</xdr:row>
      <xdr:rowOff>47625</xdr:rowOff>
    </xdr:from>
    <xdr:to>
      <xdr:col>9</xdr:col>
      <xdr:colOff>561975</xdr:colOff>
      <xdr:row>53</xdr:row>
      <xdr:rowOff>57150</xdr:rowOff>
    </xdr:to>
    <xdr:sp macro="" textlink="">
      <xdr:nvSpPr>
        <xdr:cNvPr id="3154" name="Line 82">
          <a:extLst>
            <a:ext uri="{FF2B5EF4-FFF2-40B4-BE49-F238E27FC236}">
              <a16:creationId xmlns:a16="http://schemas.microsoft.com/office/drawing/2014/main" id="{463EA4BE-6CA8-99A6-EE07-B8C5B717A068}"/>
            </a:ext>
          </a:extLst>
        </xdr:cNvPr>
        <xdr:cNvSpPr>
          <a:spLocks noChangeShapeType="1"/>
        </xdr:cNvSpPr>
      </xdr:nvSpPr>
      <xdr:spPr bwMode="auto">
        <a:xfrm>
          <a:off x="5867400" y="8572500"/>
          <a:ext cx="9525" cy="17145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552450</xdr:colOff>
      <xdr:row>52</xdr:row>
      <xdr:rowOff>47625</xdr:rowOff>
    </xdr:from>
    <xdr:to>
      <xdr:col>9</xdr:col>
      <xdr:colOff>561975</xdr:colOff>
      <xdr:row>53</xdr:row>
      <xdr:rowOff>57150</xdr:rowOff>
    </xdr:to>
    <xdr:sp macro="" textlink="">
      <xdr:nvSpPr>
        <xdr:cNvPr id="3155" name="Rectangle 83">
          <a:extLst>
            <a:ext uri="{FF2B5EF4-FFF2-40B4-BE49-F238E27FC236}">
              <a16:creationId xmlns:a16="http://schemas.microsoft.com/office/drawing/2014/main" id="{D6B8B360-E7C7-4177-8F81-80F2FABCB53F}"/>
            </a:ext>
          </a:extLst>
        </xdr:cNvPr>
        <xdr:cNvSpPr>
          <a:spLocks noChangeArrowheads="1"/>
        </xdr:cNvSpPr>
      </xdr:nvSpPr>
      <xdr:spPr bwMode="auto">
        <a:xfrm>
          <a:off x="5867400" y="8572500"/>
          <a:ext cx="9525" cy="1714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457200</xdr:colOff>
      <xdr:row>52</xdr:row>
      <xdr:rowOff>47625</xdr:rowOff>
    </xdr:from>
    <xdr:to>
      <xdr:col>10</xdr:col>
      <xdr:colOff>466725</xdr:colOff>
      <xdr:row>53</xdr:row>
      <xdr:rowOff>57150</xdr:rowOff>
    </xdr:to>
    <xdr:sp macro="" textlink="">
      <xdr:nvSpPr>
        <xdr:cNvPr id="3156" name="Line 84">
          <a:extLst>
            <a:ext uri="{FF2B5EF4-FFF2-40B4-BE49-F238E27FC236}">
              <a16:creationId xmlns:a16="http://schemas.microsoft.com/office/drawing/2014/main" id="{B913DBB9-96EB-E9D8-4B24-D09566DA54D5}"/>
            </a:ext>
          </a:extLst>
        </xdr:cNvPr>
        <xdr:cNvSpPr>
          <a:spLocks noChangeShapeType="1"/>
        </xdr:cNvSpPr>
      </xdr:nvSpPr>
      <xdr:spPr bwMode="auto">
        <a:xfrm>
          <a:off x="6381750" y="8572500"/>
          <a:ext cx="9525" cy="17145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457200</xdr:colOff>
      <xdr:row>52</xdr:row>
      <xdr:rowOff>47625</xdr:rowOff>
    </xdr:from>
    <xdr:to>
      <xdr:col>10</xdr:col>
      <xdr:colOff>466725</xdr:colOff>
      <xdr:row>53</xdr:row>
      <xdr:rowOff>57150</xdr:rowOff>
    </xdr:to>
    <xdr:sp macro="" textlink="">
      <xdr:nvSpPr>
        <xdr:cNvPr id="3157" name="Rectangle 85">
          <a:extLst>
            <a:ext uri="{FF2B5EF4-FFF2-40B4-BE49-F238E27FC236}">
              <a16:creationId xmlns:a16="http://schemas.microsoft.com/office/drawing/2014/main" id="{3CD46CD4-EE9D-BB23-CBF3-340C421A141E}"/>
            </a:ext>
          </a:extLst>
        </xdr:cNvPr>
        <xdr:cNvSpPr>
          <a:spLocks noChangeArrowheads="1"/>
        </xdr:cNvSpPr>
      </xdr:nvSpPr>
      <xdr:spPr bwMode="auto">
        <a:xfrm>
          <a:off x="6381750" y="8572500"/>
          <a:ext cx="9525" cy="1714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561975</xdr:colOff>
      <xdr:row>59</xdr:row>
      <xdr:rowOff>133350</xdr:rowOff>
    </xdr:from>
    <xdr:to>
      <xdr:col>10</xdr:col>
      <xdr:colOff>466725</xdr:colOff>
      <xdr:row>59</xdr:row>
      <xdr:rowOff>142875</xdr:rowOff>
    </xdr:to>
    <xdr:sp macro="" textlink="">
      <xdr:nvSpPr>
        <xdr:cNvPr id="3158" name="Line 86">
          <a:extLst>
            <a:ext uri="{FF2B5EF4-FFF2-40B4-BE49-F238E27FC236}">
              <a16:creationId xmlns:a16="http://schemas.microsoft.com/office/drawing/2014/main" id="{D6DDB290-DFCE-0FD6-5AA2-CF7F666DC1BC}"/>
            </a:ext>
          </a:extLst>
        </xdr:cNvPr>
        <xdr:cNvSpPr>
          <a:spLocks noChangeShapeType="1"/>
        </xdr:cNvSpPr>
      </xdr:nvSpPr>
      <xdr:spPr bwMode="auto">
        <a:xfrm>
          <a:off x="5876925" y="9791700"/>
          <a:ext cx="514350" cy="9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561975</xdr:colOff>
      <xdr:row>59</xdr:row>
      <xdr:rowOff>133350</xdr:rowOff>
    </xdr:from>
    <xdr:to>
      <xdr:col>10</xdr:col>
      <xdr:colOff>466725</xdr:colOff>
      <xdr:row>59</xdr:row>
      <xdr:rowOff>142875</xdr:rowOff>
    </xdr:to>
    <xdr:sp macro="" textlink="">
      <xdr:nvSpPr>
        <xdr:cNvPr id="3159" name="Rectangle 87">
          <a:extLst>
            <a:ext uri="{FF2B5EF4-FFF2-40B4-BE49-F238E27FC236}">
              <a16:creationId xmlns:a16="http://schemas.microsoft.com/office/drawing/2014/main" id="{FFC7209D-6A07-CA45-2939-DC97F9640653}"/>
            </a:ext>
          </a:extLst>
        </xdr:cNvPr>
        <xdr:cNvSpPr>
          <a:spLocks noChangeArrowheads="1"/>
        </xdr:cNvSpPr>
      </xdr:nvSpPr>
      <xdr:spPr bwMode="auto">
        <a:xfrm>
          <a:off x="5876925" y="9791700"/>
          <a:ext cx="514350"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504825</xdr:colOff>
      <xdr:row>54</xdr:row>
      <xdr:rowOff>133350</xdr:rowOff>
    </xdr:from>
    <xdr:to>
      <xdr:col>10</xdr:col>
      <xdr:colOff>514350</xdr:colOff>
      <xdr:row>55</xdr:row>
      <xdr:rowOff>152400</xdr:rowOff>
    </xdr:to>
    <xdr:sp macro="" textlink="">
      <xdr:nvSpPr>
        <xdr:cNvPr id="3160" name="Line 88">
          <a:extLst>
            <a:ext uri="{FF2B5EF4-FFF2-40B4-BE49-F238E27FC236}">
              <a16:creationId xmlns:a16="http://schemas.microsoft.com/office/drawing/2014/main" id="{439D27AC-4103-BD3E-E822-FE68E0BBCBDF}"/>
            </a:ext>
          </a:extLst>
        </xdr:cNvPr>
        <xdr:cNvSpPr>
          <a:spLocks noChangeShapeType="1"/>
        </xdr:cNvSpPr>
      </xdr:nvSpPr>
      <xdr:spPr bwMode="auto">
        <a:xfrm>
          <a:off x="6429375" y="8982075"/>
          <a:ext cx="9525" cy="18097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504825</xdr:colOff>
      <xdr:row>54</xdr:row>
      <xdr:rowOff>133350</xdr:rowOff>
    </xdr:from>
    <xdr:to>
      <xdr:col>10</xdr:col>
      <xdr:colOff>514350</xdr:colOff>
      <xdr:row>55</xdr:row>
      <xdr:rowOff>152400</xdr:rowOff>
    </xdr:to>
    <xdr:sp macro="" textlink="">
      <xdr:nvSpPr>
        <xdr:cNvPr id="3161" name="Rectangle 89">
          <a:extLst>
            <a:ext uri="{FF2B5EF4-FFF2-40B4-BE49-F238E27FC236}">
              <a16:creationId xmlns:a16="http://schemas.microsoft.com/office/drawing/2014/main" id="{5FBDC07B-F27C-45E9-6A62-A1B0C3190311}"/>
            </a:ext>
          </a:extLst>
        </xdr:cNvPr>
        <xdr:cNvSpPr>
          <a:spLocks noChangeArrowheads="1"/>
        </xdr:cNvSpPr>
      </xdr:nvSpPr>
      <xdr:spPr bwMode="auto">
        <a:xfrm>
          <a:off x="6429375" y="8982075"/>
          <a:ext cx="9525" cy="18097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114300</xdr:colOff>
      <xdr:row>53</xdr:row>
      <xdr:rowOff>123825</xdr:rowOff>
    </xdr:from>
    <xdr:to>
      <xdr:col>0</xdr:col>
      <xdr:colOff>123825</xdr:colOff>
      <xdr:row>54</xdr:row>
      <xdr:rowOff>142875</xdr:rowOff>
    </xdr:to>
    <xdr:sp macro="" textlink="">
      <xdr:nvSpPr>
        <xdr:cNvPr id="3162" name="Line 90">
          <a:extLst>
            <a:ext uri="{FF2B5EF4-FFF2-40B4-BE49-F238E27FC236}">
              <a16:creationId xmlns:a16="http://schemas.microsoft.com/office/drawing/2014/main" id="{37CD8182-1CA1-7A54-5816-58938BC91A03}"/>
            </a:ext>
          </a:extLst>
        </xdr:cNvPr>
        <xdr:cNvSpPr>
          <a:spLocks noChangeShapeType="1"/>
        </xdr:cNvSpPr>
      </xdr:nvSpPr>
      <xdr:spPr bwMode="auto">
        <a:xfrm>
          <a:off x="114300" y="8810625"/>
          <a:ext cx="9525" cy="18097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114300</xdr:colOff>
      <xdr:row>53</xdr:row>
      <xdr:rowOff>123825</xdr:rowOff>
    </xdr:from>
    <xdr:to>
      <xdr:col>0</xdr:col>
      <xdr:colOff>123825</xdr:colOff>
      <xdr:row>54</xdr:row>
      <xdr:rowOff>142875</xdr:rowOff>
    </xdr:to>
    <xdr:sp macro="" textlink="">
      <xdr:nvSpPr>
        <xdr:cNvPr id="3163" name="Rectangle 91">
          <a:extLst>
            <a:ext uri="{FF2B5EF4-FFF2-40B4-BE49-F238E27FC236}">
              <a16:creationId xmlns:a16="http://schemas.microsoft.com/office/drawing/2014/main" id="{0894D659-3678-A300-D0E7-12E35CAD162A}"/>
            </a:ext>
          </a:extLst>
        </xdr:cNvPr>
        <xdr:cNvSpPr>
          <a:spLocks noChangeArrowheads="1"/>
        </xdr:cNvSpPr>
      </xdr:nvSpPr>
      <xdr:spPr bwMode="auto">
        <a:xfrm>
          <a:off x="114300" y="8810625"/>
          <a:ext cx="9525" cy="18097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209550</xdr:colOff>
      <xdr:row>50</xdr:row>
      <xdr:rowOff>57150</xdr:rowOff>
    </xdr:from>
    <xdr:to>
      <xdr:col>9</xdr:col>
      <xdr:colOff>219075</xdr:colOff>
      <xdr:row>51</xdr:row>
      <xdr:rowOff>19050</xdr:rowOff>
    </xdr:to>
    <xdr:sp macro="" textlink="">
      <xdr:nvSpPr>
        <xdr:cNvPr id="3164" name="Line 92">
          <a:extLst>
            <a:ext uri="{FF2B5EF4-FFF2-40B4-BE49-F238E27FC236}">
              <a16:creationId xmlns:a16="http://schemas.microsoft.com/office/drawing/2014/main" id="{740E5252-E256-B9CA-45ED-88822B62949A}"/>
            </a:ext>
          </a:extLst>
        </xdr:cNvPr>
        <xdr:cNvSpPr>
          <a:spLocks noChangeShapeType="1"/>
        </xdr:cNvSpPr>
      </xdr:nvSpPr>
      <xdr:spPr bwMode="auto">
        <a:xfrm>
          <a:off x="5524500" y="8258175"/>
          <a:ext cx="9525" cy="1238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209550</xdr:colOff>
      <xdr:row>50</xdr:row>
      <xdr:rowOff>57150</xdr:rowOff>
    </xdr:from>
    <xdr:to>
      <xdr:col>9</xdr:col>
      <xdr:colOff>219075</xdr:colOff>
      <xdr:row>51</xdr:row>
      <xdr:rowOff>19050</xdr:rowOff>
    </xdr:to>
    <xdr:sp macro="" textlink="">
      <xdr:nvSpPr>
        <xdr:cNvPr id="3165" name="Rectangle 93">
          <a:extLst>
            <a:ext uri="{FF2B5EF4-FFF2-40B4-BE49-F238E27FC236}">
              <a16:creationId xmlns:a16="http://schemas.microsoft.com/office/drawing/2014/main" id="{593768F7-E636-6F5F-AF49-C03CB65487B5}"/>
            </a:ext>
          </a:extLst>
        </xdr:cNvPr>
        <xdr:cNvSpPr>
          <a:spLocks noChangeArrowheads="1"/>
        </xdr:cNvSpPr>
      </xdr:nvSpPr>
      <xdr:spPr bwMode="auto">
        <a:xfrm>
          <a:off x="5524500" y="8258175"/>
          <a:ext cx="9525" cy="1238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552450</xdr:colOff>
      <xdr:row>58</xdr:row>
      <xdr:rowOff>142875</xdr:rowOff>
    </xdr:from>
    <xdr:to>
      <xdr:col>9</xdr:col>
      <xdr:colOff>561975</xdr:colOff>
      <xdr:row>59</xdr:row>
      <xdr:rowOff>142875</xdr:rowOff>
    </xdr:to>
    <xdr:sp macro="" textlink="">
      <xdr:nvSpPr>
        <xdr:cNvPr id="3166" name="Line 94">
          <a:extLst>
            <a:ext uri="{FF2B5EF4-FFF2-40B4-BE49-F238E27FC236}">
              <a16:creationId xmlns:a16="http://schemas.microsoft.com/office/drawing/2014/main" id="{85836A6E-6D5F-DC0B-B2FB-E090A4B7C511}"/>
            </a:ext>
          </a:extLst>
        </xdr:cNvPr>
        <xdr:cNvSpPr>
          <a:spLocks noChangeShapeType="1"/>
        </xdr:cNvSpPr>
      </xdr:nvSpPr>
      <xdr:spPr bwMode="auto">
        <a:xfrm>
          <a:off x="5867400" y="9639300"/>
          <a:ext cx="9525" cy="1619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552450</xdr:colOff>
      <xdr:row>58</xdr:row>
      <xdr:rowOff>142875</xdr:rowOff>
    </xdr:from>
    <xdr:to>
      <xdr:col>9</xdr:col>
      <xdr:colOff>561975</xdr:colOff>
      <xdr:row>59</xdr:row>
      <xdr:rowOff>142875</xdr:rowOff>
    </xdr:to>
    <xdr:sp macro="" textlink="">
      <xdr:nvSpPr>
        <xdr:cNvPr id="3167" name="Rectangle 95">
          <a:extLst>
            <a:ext uri="{FF2B5EF4-FFF2-40B4-BE49-F238E27FC236}">
              <a16:creationId xmlns:a16="http://schemas.microsoft.com/office/drawing/2014/main" id="{AAB1A422-BC6B-4AF0-60DF-673DFF19A946}"/>
            </a:ext>
          </a:extLst>
        </xdr:cNvPr>
        <xdr:cNvSpPr>
          <a:spLocks noChangeArrowheads="1"/>
        </xdr:cNvSpPr>
      </xdr:nvSpPr>
      <xdr:spPr bwMode="auto">
        <a:xfrm>
          <a:off x="5867400" y="9639300"/>
          <a:ext cx="9525" cy="1619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504825</xdr:colOff>
      <xdr:row>58</xdr:row>
      <xdr:rowOff>142875</xdr:rowOff>
    </xdr:from>
    <xdr:to>
      <xdr:col>10</xdr:col>
      <xdr:colOff>514350</xdr:colOff>
      <xdr:row>59</xdr:row>
      <xdr:rowOff>142875</xdr:rowOff>
    </xdr:to>
    <xdr:sp macro="" textlink="">
      <xdr:nvSpPr>
        <xdr:cNvPr id="3168" name="Line 96">
          <a:extLst>
            <a:ext uri="{FF2B5EF4-FFF2-40B4-BE49-F238E27FC236}">
              <a16:creationId xmlns:a16="http://schemas.microsoft.com/office/drawing/2014/main" id="{A0858555-A3C2-C67A-6C52-FFEA6E9161D3}"/>
            </a:ext>
          </a:extLst>
        </xdr:cNvPr>
        <xdr:cNvSpPr>
          <a:spLocks noChangeShapeType="1"/>
        </xdr:cNvSpPr>
      </xdr:nvSpPr>
      <xdr:spPr bwMode="auto">
        <a:xfrm>
          <a:off x="6429375" y="9639300"/>
          <a:ext cx="9525" cy="1619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504825</xdr:colOff>
      <xdr:row>58</xdr:row>
      <xdr:rowOff>142875</xdr:rowOff>
    </xdr:from>
    <xdr:to>
      <xdr:col>10</xdr:col>
      <xdr:colOff>514350</xdr:colOff>
      <xdr:row>59</xdr:row>
      <xdr:rowOff>142875</xdr:rowOff>
    </xdr:to>
    <xdr:sp macro="" textlink="">
      <xdr:nvSpPr>
        <xdr:cNvPr id="3169" name="Rectangle 97">
          <a:extLst>
            <a:ext uri="{FF2B5EF4-FFF2-40B4-BE49-F238E27FC236}">
              <a16:creationId xmlns:a16="http://schemas.microsoft.com/office/drawing/2014/main" id="{97FC24CA-4797-8687-3111-B5050EB64188}"/>
            </a:ext>
          </a:extLst>
        </xdr:cNvPr>
        <xdr:cNvSpPr>
          <a:spLocks noChangeArrowheads="1"/>
        </xdr:cNvSpPr>
      </xdr:nvSpPr>
      <xdr:spPr bwMode="auto">
        <a:xfrm>
          <a:off x="6429375" y="9639300"/>
          <a:ext cx="9525" cy="1619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400050</xdr:colOff>
      <xdr:row>58</xdr:row>
      <xdr:rowOff>114300</xdr:rowOff>
    </xdr:from>
    <xdr:to>
      <xdr:col>11</xdr:col>
      <xdr:colOff>409575</xdr:colOff>
      <xdr:row>59</xdr:row>
      <xdr:rowOff>142875</xdr:rowOff>
    </xdr:to>
    <xdr:sp macro="" textlink="">
      <xdr:nvSpPr>
        <xdr:cNvPr id="3170" name="Line 98">
          <a:extLst>
            <a:ext uri="{FF2B5EF4-FFF2-40B4-BE49-F238E27FC236}">
              <a16:creationId xmlns:a16="http://schemas.microsoft.com/office/drawing/2014/main" id="{2E36E731-0F73-605A-598F-0516100FB282}"/>
            </a:ext>
          </a:extLst>
        </xdr:cNvPr>
        <xdr:cNvSpPr>
          <a:spLocks noChangeShapeType="1"/>
        </xdr:cNvSpPr>
      </xdr:nvSpPr>
      <xdr:spPr bwMode="auto">
        <a:xfrm>
          <a:off x="6934200" y="9610725"/>
          <a:ext cx="9525" cy="19050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400050</xdr:colOff>
      <xdr:row>58</xdr:row>
      <xdr:rowOff>114300</xdr:rowOff>
    </xdr:from>
    <xdr:to>
      <xdr:col>11</xdr:col>
      <xdr:colOff>409575</xdr:colOff>
      <xdr:row>59</xdr:row>
      <xdr:rowOff>142875</xdr:rowOff>
    </xdr:to>
    <xdr:sp macro="" textlink="">
      <xdr:nvSpPr>
        <xdr:cNvPr id="3171" name="Rectangle 99">
          <a:extLst>
            <a:ext uri="{FF2B5EF4-FFF2-40B4-BE49-F238E27FC236}">
              <a16:creationId xmlns:a16="http://schemas.microsoft.com/office/drawing/2014/main" id="{5627A07D-46B7-AB80-53D0-1F957EB53CF8}"/>
            </a:ext>
          </a:extLst>
        </xdr:cNvPr>
        <xdr:cNvSpPr>
          <a:spLocks noChangeArrowheads="1"/>
        </xdr:cNvSpPr>
      </xdr:nvSpPr>
      <xdr:spPr bwMode="auto">
        <a:xfrm>
          <a:off x="6934200" y="9610725"/>
          <a:ext cx="9525" cy="19050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114300</xdr:colOff>
      <xdr:row>62</xdr:row>
      <xdr:rowOff>95250</xdr:rowOff>
    </xdr:from>
    <xdr:to>
      <xdr:col>0</xdr:col>
      <xdr:colOff>123825</xdr:colOff>
      <xdr:row>64</xdr:row>
      <xdr:rowOff>28575</xdr:rowOff>
    </xdr:to>
    <xdr:sp macro="" textlink="">
      <xdr:nvSpPr>
        <xdr:cNvPr id="3172" name="Rectangle 100">
          <a:extLst>
            <a:ext uri="{FF2B5EF4-FFF2-40B4-BE49-F238E27FC236}">
              <a16:creationId xmlns:a16="http://schemas.microsoft.com/office/drawing/2014/main" id="{B539662F-4455-6F54-0F1F-4B01550CBCA9}"/>
            </a:ext>
          </a:extLst>
        </xdr:cNvPr>
        <xdr:cNvSpPr>
          <a:spLocks noChangeArrowheads="1"/>
        </xdr:cNvSpPr>
      </xdr:nvSpPr>
      <xdr:spPr bwMode="auto">
        <a:xfrm>
          <a:off x="114300" y="10239375"/>
          <a:ext cx="9525" cy="25717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209550</xdr:colOff>
      <xdr:row>62</xdr:row>
      <xdr:rowOff>114300</xdr:rowOff>
    </xdr:from>
    <xdr:to>
      <xdr:col>9</xdr:col>
      <xdr:colOff>219075</xdr:colOff>
      <xdr:row>64</xdr:row>
      <xdr:rowOff>28575</xdr:rowOff>
    </xdr:to>
    <xdr:sp macro="" textlink="">
      <xdr:nvSpPr>
        <xdr:cNvPr id="3173" name="Line 101">
          <a:extLst>
            <a:ext uri="{FF2B5EF4-FFF2-40B4-BE49-F238E27FC236}">
              <a16:creationId xmlns:a16="http://schemas.microsoft.com/office/drawing/2014/main" id="{7EAB4B79-D199-7E30-433A-25BD3864ABF6}"/>
            </a:ext>
          </a:extLst>
        </xdr:cNvPr>
        <xdr:cNvSpPr>
          <a:spLocks noChangeShapeType="1"/>
        </xdr:cNvSpPr>
      </xdr:nvSpPr>
      <xdr:spPr bwMode="auto">
        <a:xfrm>
          <a:off x="5524500" y="10258425"/>
          <a:ext cx="9525" cy="2381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209550</xdr:colOff>
      <xdr:row>62</xdr:row>
      <xdr:rowOff>114300</xdr:rowOff>
    </xdr:from>
    <xdr:to>
      <xdr:col>9</xdr:col>
      <xdr:colOff>219075</xdr:colOff>
      <xdr:row>64</xdr:row>
      <xdr:rowOff>28575</xdr:rowOff>
    </xdr:to>
    <xdr:sp macro="" textlink="">
      <xdr:nvSpPr>
        <xdr:cNvPr id="3174" name="Rectangle 102">
          <a:extLst>
            <a:ext uri="{FF2B5EF4-FFF2-40B4-BE49-F238E27FC236}">
              <a16:creationId xmlns:a16="http://schemas.microsoft.com/office/drawing/2014/main" id="{56B52961-5646-0D56-5270-0A5E277F91B6}"/>
            </a:ext>
          </a:extLst>
        </xdr:cNvPr>
        <xdr:cNvSpPr>
          <a:spLocks noChangeArrowheads="1"/>
        </xdr:cNvSpPr>
      </xdr:nvSpPr>
      <xdr:spPr bwMode="auto">
        <a:xfrm>
          <a:off x="5524500" y="10258425"/>
          <a:ext cx="9525" cy="2381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552450</xdr:colOff>
      <xdr:row>62</xdr:row>
      <xdr:rowOff>114300</xdr:rowOff>
    </xdr:from>
    <xdr:to>
      <xdr:col>9</xdr:col>
      <xdr:colOff>561975</xdr:colOff>
      <xdr:row>64</xdr:row>
      <xdr:rowOff>28575</xdr:rowOff>
    </xdr:to>
    <xdr:sp macro="" textlink="">
      <xdr:nvSpPr>
        <xdr:cNvPr id="3175" name="Line 103">
          <a:extLst>
            <a:ext uri="{FF2B5EF4-FFF2-40B4-BE49-F238E27FC236}">
              <a16:creationId xmlns:a16="http://schemas.microsoft.com/office/drawing/2014/main" id="{CC0F1418-535D-A259-5929-B694AD26C8BD}"/>
            </a:ext>
          </a:extLst>
        </xdr:cNvPr>
        <xdr:cNvSpPr>
          <a:spLocks noChangeShapeType="1"/>
        </xdr:cNvSpPr>
      </xdr:nvSpPr>
      <xdr:spPr bwMode="auto">
        <a:xfrm>
          <a:off x="5867400" y="10258425"/>
          <a:ext cx="9525" cy="2381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552450</xdr:colOff>
      <xdr:row>62</xdr:row>
      <xdr:rowOff>114300</xdr:rowOff>
    </xdr:from>
    <xdr:to>
      <xdr:col>9</xdr:col>
      <xdr:colOff>561975</xdr:colOff>
      <xdr:row>64</xdr:row>
      <xdr:rowOff>28575</xdr:rowOff>
    </xdr:to>
    <xdr:sp macro="" textlink="">
      <xdr:nvSpPr>
        <xdr:cNvPr id="3176" name="Rectangle 104">
          <a:extLst>
            <a:ext uri="{FF2B5EF4-FFF2-40B4-BE49-F238E27FC236}">
              <a16:creationId xmlns:a16="http://schemas.microsoft.com/office/drawing/2014/main" id="{987E8DCE-08A6-03AF-347D-B18B525A8369}"/>
            </a:ext>
          </a:extLst>
        </xdr:cNvPr>
        <xdr:cNvSpPr>
          <a:spLocks noChangeArrowheads="1"/>
        </xdr:cNvSpPr>
      </xdr:nvSpPr>
      <xdr:spPr bwMode="auto">
        <a:xfrm>
          <a:off x="5867400" y="10258425"/>
          <a:ext cx="9525" cy="2381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457200</xdr:colOff>
      <xdr:row>58</xdr:row>
      <xdr:rowOff>142875</xdr:rowOff>
    </xdr:from>
    <xdr:to>
      <xdr:col>10</xdr:col>
      <xdr:colOff>466725</xdr:colOff>
      <xdr:row>59</xdr:row>
      <xdr:rowOff>142875</xdr:rowOff>
    </xdr:to>
    <xdr:sp macro="" textlink="">
      <xdr:nvSpPr>
        <xdr:cNvPr id="3177" name="Line 105">
          <a:extLst>
            <a:ext uri="{FF2B5EF4-FFF2-40B4-BE49-F238E27FC236}">
              <a16:creationId xmlns:a16="http://schemas.microsoft.com/office/drawing/2014/main" id="{30D2F914-80B8-BC0A-75AC-0781842A2B40}"/>
            </a:ext>
          </a:extLst>
        </xdr:cNvPr>
        <xdr:cNvSpPr>
          <a:spLocks noChangeShapeType="1"/>
        </xdr:cNvSpPr>
      </xdr:nvSpPr>
      <xdr:spPr bwMode="auto">
        <a:xfrm>
          <a:off x="6381750" y="9639300"/>
          <a:ext cx="9525" cy="1619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457200</xdr:colOff>
      <xdr:row>58</xdr:row>
      <xdr:rowOff>142875</xdr:rowOff>
    </xdr:from>
    <xdr:to>
      <xdr:col>10</xdr:col>
      <xdr:colOff>466725</xdr:colOff>
      <xdr:row>59</xdr:row>
      <xdr:rowOff>142875</xdr:rowOff>
    </xdr:to>
    <xdr:sp macro="" textlink="">
      <xdr:nvSpPr>
        <xdr:cNvPr id="3178" name="Rectangle 106">
          <a:extLst>
            <a:ext uri="{FF2B5EF4-FFF2-40B4-BE49-F238E27FC236}">
              <a16:creationId xmlns:a16="http://schemas.microsoft.com/office/drawing/2014/main" id="{A3E96A95-53B7-C232-158E-4E889EE9DB37}"/>
            </a:ext>
          </a:extLst>
        </xdr:cNvPr>
        <xdr:cNvSpPr>
          <a:spLocks noChangeArrowheads="1"/>
        </xdr:cNvSpPr>
      </xdr:nvSpPr>
      <xdr:spPr bwMode="auto">
        <a:xfrm>
          <a:off x="6381750" y="9639300"/>
          <a:ext cx="9525" cy="1619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57150</xdr:colOff>
      <xdr:row>53</xdr:row>
      <xdr:rowOff>133350</xdr:rowOff>
    </xdr:from>
    <xdr:to>
      <xdr:col>2</xdr:col>
      <xdr:colOff>66675</xdr:colOff>
      <xdr:row>54</xdr:row>
      <xdr:rowOff>142875</xdr:rowOff>
    </xdr:to>
    <xdr:sp macro="" textlink="">
      <xdr:nvSpPr>
        <xdr:cNvPr id="3179" name="Line 107">
          <a:extLst>
            <a:ext uri="{FF2B5EF4-FFF2-40B4-BE49-F238E27FC236}">
              <a16:creationId xmlns:a16="http://schemas.microsoft.com/office/drawing/2014/main" id="{0DF88CEE-6094-43A7-3EB8-8AC1A30298AE}"/>
            </a:ext>
          </a:extLst>
        </xdr:cNvPr>
        <xdr:cNvSpPr>
          <a:spLocks noChangeShapeType="1"/>
        </xdr:cNvSpPr>
      </xdr:nvSpPr>
      <xdr:spPr bwMode="auto">
        <a:xfrm>
          <a:off x="419100" y="8820150"/>
          <a:ext cx="9525" cy="17145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57150</xdr:colOff>
      <xdr:row>53</xdr:row>
      <xdr:rowOff>133350</xdr:rowOff>
    </xdr:from>
    <xdr:to>
      <xdr:col>2</xdr:col>
      <xdr:colOff>66675</xdr:colOff>
      <xdr:row>54</xdr:row>
      <xdr:rowOff>142875</xdr:rowOff>
    </xdr:to>
    <xdr:sp macro="" textlink="">
      <xdr:nvSpPr>
        <xdr:cNvPr id="3180" name="Rectangle 108">
          <a:extLst>
            <a:ext uri="{FF2B5EF4-FFF2-40B4-BE49-F238E27FC236}">
              <a16:creationId xmlns:a16="http://schemas.microsoft.com/office/drawing/2014/main" id="{DDB52520-883B-5BB7-AA72-97357433E073}"/>
            </a:ext>
          </a:extLst>
        </xdr:cNvPr>
        <xdr:cNvSpPr>
          <a:spLocks noChangeArrowheads="1"/>
        </xdr:cNvSpPr>
      </xdr:nvSpPr>
      <xdr:spPr bwMode="auto">
        <a:xfrm>
          <a:off x="419100" y="8820150"/>
          <a:ext cx="9525" cy="1714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504825</xdr:colOff>
      <xdr:row>62</xdr:row>
      <xdr:rowOff>114300</xdr:rowOff>
    </xdr:from>
    <xdr:to>
      <xdr:col>10</xdr:col>
      <xdr:colOff>514350</xdr:colOff>
      <xdr:row>64</xdr:row>
      <xdr:rowOff>28575</xdr:rowOff>
    </xdr:to>
    <xdr:sp macro="" textlink="">
      <xdr:nvSpPr>
        <xdr:cNvPr id="3181" name="Line 109">
          <a:extLst>
            <a:ext uri="{FF2B5EF4-FFF2-40B4-BE49-F238E27FC236}">
              <a16:creationId xmlns:a16="http://schemas.microsoft.com/office/drawing/2014/main" id="{818571B1-1DA0-AB4B-0964-72C20B42D6A3}"/>
            </a:ext>
          </a:extLst>
        </xdr:cNvPr>
        <xdr:cNvSpPr>
          <a:spLocks noChangeShapeType="1"/>
        </xdr:cNvSpPr>
      </xdr:nvSpPr>
      <xdr:spPr bwMode="auto">
        <a:xfrm>
          <a:off x="6429375" y="10258425"/>
          <a:ext cx="9525" cy="2381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504825</xdr:colOff>
      <xdr:row>62</xdr:row>
      <xdr:rowOff>114300</xdr:rowOff>
    </xdr:from>
    <xdr:to>
      <xdr:col>10</xdr:col>
      <xdr:colOff>514350</xdr:colOff>
      <xdr:row>64</xdr:row>
      <xdr:rowOff>28575</xdr:rowOff>
    </xdr:to>
    <xdr:sp macro="" textlink="">
      <xdr:nvSpPr>
        <xdr:cNvPr id="3182" name="Rectangle 110">
          <a:extLst>
            <a:ext uri="{FF2B5EF4-FFF2-40B4-BE49-F238E27FC236}">
              <a16:creationId xmlns:a16="http://schemas.microsoft.com/office/drawing/2014/main" id="{6CCCBC25-675C-8C32-1C6D-D056D578B254}"/>
            </a:ext>
          </a:extLst>
        </xdr:cNvPr>
        <xdr:cNvSpPr>
          <a:spLocks noChangeArrowheads="1"/>
        </xdr:cNvSpPr>
      </xdr:nvSpPr>
      <xdr:spPr bwMode="auto">
        <a:xfrm>
          <a:off x="6429375" y="10258425"/>
          <a:ext cx="9525" cy="2381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400050</xdr:colOff>
      <xdr:row>62</xdr:row>
      <xdr:rowOff>114300</xdr:rowOff>
    </xdr:from>
    <xdr:to>
      <xdr:col>11</xdr:col>
      <xdr:colOff>419100</xdr:colOff>
      <xdr:row>64</xdr:row>
      <xdr:rowOff>28575</xdr:rowOff>
    </xdr:to>
    <xdr:sp macro="" textlink="">
      <xdr:nvSpPr>
        <xdr:cNvPr id="3183" name="Rectangle 111">
          <a:extLst>
            <a:ext uri="{FF2B5EF4-FFF2-40B4-BE49-F238E27FC236}">
              <a16:creationId xmlns:a16="http://schemas.microsoft.com/office/drawing/2014/main" id="{9301BE9D-76A2-C476-BE25-5DDD8B371D29}"/>
            </a:ext>
          </a:extLst>
        </xdr:cNvPr>
        <xdr:cNvSpPr>
          <a:spLocks noChangeArrowheads="1"/>
        </xdr:cNvSpPr>
      </xdr:nvSpPr>
      <xdr:spPr bwMode="auto">
        <a:xfrm>
          <a:off x="6934200" y="10258425"/>
          <a:ext cx="19050" cy="2381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561975</xdr:colOff>
      <xdr:row>48</xdr:row>
      <xdr:rowOff>57150</xdr:rowOff>
    </xdr:from>
    <xdr:to>
      <xdr:col>10</xdr:col>
      <xdr:colOff>466725</xdr:colOff>
      <xdr:row>48</xdr:row>
      <xdr:rowOff>66675</xdr:rowOff>
    </xdr:to>
    <xdr:sp macro="" textlink="">
      <xdr:nvSpPr>
        <xdr:cNvPr id="3184" name="Line 112">
          <a:extLst>
            <a:ext uri="{FF2B5EF4-FFF2-40B4-BE49-F238E27FC236}">
              <a16:creationId xmlns:a16="http://schemas.microsoft.com/office/drawing/2014/main" id="{181FB7DE-EA59-A9D7-D6B9-DF75AA3C270F}"/>
            </a:ext>
          </a:extLst>
        </xdr:cNvPr>
        <xdr:cNvSpPr>
          <a:spLocks noChangeShapeType="1"/>
        </xdr:cNvSpPr>
      </xdr:nvSpPr>
      <xdr:spPr bwMode="auto">
        <a:xfrm>
          <a:off x="5876925" y="7934325"/>
          <a:ext cx="514350" cy="9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561975</xdr:colOff>
      <xdr:row>48</xdr:row>
      <xdr:rowOff>57150</xdr:rowOff>
    </xdr:from>
    <xdr:to>
      <xdr:col>10</xdr:col>
      <xdr:colOff>466725</xdr:colOff>
      <xdr:row>48</xdr:row>
      <xdr:rowOff>66675</xdr:rowOff>
    </xdr:to>
    <xdr:sp macro="" textlink="">
      <xdr:nvSpPr>
        <xdr:cNvPr id="3185" name="Rectangle 113">
          <a:extLst>
            <a:ext uri="{FF2B5EF4-FFF2-40B4-BE49-F238E27FC236}">
              <a16:creationId xmlns:a16="http://schemas.microsoft.com/office/drawing/2014/main" id="{76161FFC-5FB2-3899-6398-A1D59212F34B}"/>
            </a:ext>
          </a:extLst>
        </xdr:cNvPr>
        <xdr:cNvSpPr>
          <a:spLocks noChangeArrowheads="1"/>
        </xdr:cNvSpPr>
      </xdr:nvSpPr>
      <xdr:spPr bwMode="auto">
        <a:xfrm>
          <a:off x="5876925" y="7934325"/>
          <a:ext cx="514350"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561975</xdr:colOff>
      <xdr:row>49</xdr:row>
      <xdr:rowOff>19050</xdr:rowOff>
    </xdr:from>
    <xdr:to>
      <xdr:col>10</xdr:col>
      <xdr:colOff>466725</xdr:colOff>
      <xdr:row>49</xdr:row>
      <xdr:rowOff>28575</xdr:rowOff>
    </xdr:to>
    <xdr:sp macro="" textlink="">
      <xdr:nvSpPr>
        <xdr:cNvPr id="3186" name="Line 114">
          <a:extLst>
            <a:ext uri="{FF2B5EF4-FFF2-40B4-BE49-F238E27FC236}">
              <a16:creationId xmlns:a16="http://schemas.microsoft.com/office/drawing/2014/main" id="{EB33DF25-9181-7039-6121-9B3D07B25160}"/>
            </a:ext>
          </a:extLst>
        </xdr:cNvPr>
        <xdr:cNvSpPr>
          <a:spLocks noChangeShapeType="1"/>
        </xdr:cNvSpPr>
      </xdr:nvSpPr>
      <xdr:spPr bwMode="auto">
        <a:xfrm>
          <a:off x="5876925" y="8058150"/>
          <a:ext cx="514350" cy="9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561975</xdr:colOff>
      <xdr:row>49</xdr:row>
      <xdr:rowOff>19050</xdr:rowOff>
    </xdr:from>
    <xdr:to>
      <xdr:col>10</xdr:col>
      <xdr:colOff>466725</xdr:colOff>
      <xdr:row>49</xdr:row>
      <xdr:rowOff>28575</xdr:rowOff>
    </xdr:to>
    <xdr:sp macro="" textlink="">
      <xdr:nvSpPr>
        <xdr:cNvPr id="3187" name="Rectangle 115">
          <a:extLst>
            <a:ext uri="{FF2B5EF4-FFF2-40B4-BE49-F238E27FC236}">
              <a16:creationId xmlns:a16="http://schemas.microsoft.com/office/drawing/2014/main" id="{E225E0FA-1DEA-5728-0EA5-5B96750CADE2}"/>
            </a:ext>
          </a:extLst>
        </xdr:cNvPr>
        <xdr:cNvSpPr>
          <a:spLocks noChangeArrowheads="1"/>
        </xdr:cNvSpPr>
      </xdr:nvSpPr>
      <xdr:spPr bwMode="auto">
        <a:xfrm>
          <a:off x="5876925" y="8058150"/>
          <a:ext cx="514350"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561975</xdr:colOff>
      <xdr:row>50</xdr:row>
      <xdr:rowOff>47625</xdr:rowOff>
    </xdr:from>
    <xdr:to>
      <xdr:col>10</xdr:col>
      <xdr:colOff>466725</xdr:colOff>
      <xdr:row>50</xdr:row>
      <xdr:rowOff>57150</xdr:rowOff>
    </xdr:to>
    <xdr:sp macro="" textlink="">
      <xdr:nvSpPr>
        <xdr:cNvPr id="3188" name="Line 116">
          <a:extLst>
            <a:ext uri="{FF2B5EF4-FFF2-40B4-BE49-F238E27FC236}">
              <a16:creationId xmlns:a16="http://schemas.microsoft.com/office/drawing/2014/main" id="{840720FD-E8D1-9DFC-4B14-29B32CAD629E}"/>
            </a:ext>
          </a:extLst>
        </xdr:cNvPr>
        <xdr:cNvSpPr>
          <a:spLocks noChangeShapeType="1"/>
        </xdr:cNvSpPr>
      </xdr:nvSpPr>
      <xdr:spPr bwMode="auto">
        <a:xfrm>
          <a:off x="5876925" y="8248650"/>
          <a:ext cx="514350" cy="9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561975</xdr:colOff>
      <xdr:row>50</xdr:row>
      <xdr:rowOff>47625</xdr:rowOff>
    </xdr:from>
    <xdr:to>
      <xdr:col>10</xdr:col>
      <xdr:colOff>466725</xdr:colOff>
      <xdr:row>50</xdr:row>
      <xdr:rowOff>57150</xdr:rowOff>
    </xdr:to>
    <xdr:sp macro="" textlink="">
      <xdr:nvSpPr>
        <xdr:cNvPr id="3189" name="Rectangle 117">
          <a:extLst>
            <a:ext uri="{FF2B5EF4-FFF2-40B4-BE49-F238E27FC236}">
              <a16:creationId xmlns:a16="http://schemas.microsoft.com/office/drawing/2014/main" id="{2C7E5F24-3C0C-CC68-F07F-9169DE880610}"/>
            </a:ext>
          </a:extLst>
        </xdr:cNvPr>
        <xdr:cNvSpPr>
          <a:spLocks noChangeArrowheads="1"/>
        </xdr:cNvSpPr>
      </xdr:nvSpPr>
      <xdr:spPr bwMode="auto">
        <a:xfrm>
          <a:off x="5876925" y="8248650"/>
          <a:ext cx="514350"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561975</xdr:colOff>
      <xdr:row>51</xdr:row>
      <xdr:rowOff>9525</xdr:rowOff>
    </xdr:from>
    <xdr:to>
      <xdr:col>10</xdr:col>
      <xdr:colOff>466725</xdr:colOff>
      <xdr:row>51</xdr:row>
      <xdr:rowOff>19050</xdr:rowOff>
    </xdr:to>
    <xdr:sp macro="" textlink="">
      <xdr:nvSpPr>
        <xdr:cNvPr id="3190" name="Line 118">
          <a:extLst>
            <a:ext uri="{FF2B5EF4-FFF2-40B4-BE49-F238E27FC236}">
              <a16:creationId xmlns:a16="http://schemas.microsoft.com/office/drawing/2014/main" id="{AEF58F19-29AD-FD14-8A05-7697B9D4C17A}"/>
            </a:ext>
          </a:extLst>
        </xdr:cNvPr>
        <xdr:cNvSpPr>
          <a:spLocks noChangeShapeType="1"/>
        </xdr:cNvSpPr>
      </xdr:nvSpPr>
      <xdr:spPr bwMode="auto">
        <a:xfrm>
          <a:off x="5876925" y="8372475"/>
          <a:ext cx="514350" cy="9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561975</xdr:colOff>
      <xdr:row>51</xdr:row>
      <xdr:rowOff>9525</xdr:rowOff>
    </xdr:from>
    <xdr:to>
      <xdr:col>10</xdr:col>
      <xdr:colOff>466725</xdr:colOff>
      <xdr:row>51</xdr:row>
      <xdr:rowOff>19050</xdr:rowOff>
    </xdr:to>
    <xdr:sp macro="" textlink="">
      <xdr:nvSpPr>
        <xdr:cNvPr id="3191" name="Rectangle 119">
          <a:extLst>
            <a:ext uri="{FF2B5EF4-FFF2-40B4-BE49-F238E27FC236}">
              <a16:creationId xmlns:a16="http://schemas.microsoft.com/office/drawing/2014/main" id="{DF1F53D6-FBE1-DE4C-D9BD-3497E1CEDDD7}"/>
            </a:ext>
          </a:extLst>
        </xdr:cNvPr>
        <xdr:cNvSpPr>
          <a:spLocks noChangeArrowheads="1"/>
        </xdr:cNvSpPr>
      </xdr:nvSpPr>
      <xdr:spPr bwMode="auto">
        <a:xfrm>
          <a:off x="5876925" y="8372475"/>
          <a:ext cx="514350"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561975</xdr:colOff>
      <xdr:row>52</xdr:row>
      <xdr:rowOff>47625</xdr:rowOff>
    </xdr:from>
    <xdr:to>
      <xdr:col>10</xdr:col>
      <xdr:colOff>466725</xdr:colOff>
      <xdr:row>52</xdr:row>
      <xdr:rowOff>57150</xdr:rowOff>
    </xdr:to>
    <xdr:sp macro="" textlink="">
      <xdr:nvSpPr>
        <xdr:cNvPr id="3192" name="Line 120">
          <a:extLst>
            <a:ext uri="{FF2B5EF4-FFF2-40B4-BE49-F238E27FC236}">
              <a16:creationId xmlns:a16="http://schemas.microsoft.com/office/drawing/2014/main" id="{3DAC1E97-951C-E231-CFD0-153A44FEFB4F}"/>
            </a:ext>
          </a:extLst>
        </xdr:cNvPr>
        <xdr:cNvSpPr>
          <a:spLocks noChangeShapeType="1"/>
        </xdr:cNvSpPr>
      </xdr:nvSpPr>
      <xdr:spPr bwMode="auto">
        <a:xfrm>
          <a:off x="5876925" y="8572500"/>
          <a:ext cx="514350" cy="9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561975</xdr:colOff>
      <xdr:row>52</xdr:row>
      <xdr:rowOff>47625</xdr:rowOff>
    </xdr:from>
    <xdr:to>
      <xdr:col>10</xdr:col>
      <xdr:colOff>466725</xdr:colOff>
      <xdr:row>52</xdr:row>
      <xdr:rowOff>57150</xdr:rowOff>
    </xdr:to>
    <xdr:sp macro="" textlink="">
      <xdr:nvSpPr>
        <xdr:cNvPr id="3193" name="Rectangle 121">
          <a:extLst>
            <a:ext uri="{FF2B5EF4-FFF2-40B4-BE49-F238E27FC236}">
              <a16:creationId xmlns:a16="http://schemas.microsoft.com/office/drawing/2014/main" id="{CA99B74D-33B1-EAC3-ED28-F9381FD4BA0D}"/>
            </a:ext>
          </a:extLst>
        </xdr:cNvPr>
        <xdr:cNvSpPr>
          <a:spLocks noChangeArrowheads="1"/>
        </xdr:cNvSpPr>
      </xdr:nvSpPr>
      <xdr:spPr bwMode="auto">
        <a:xfrm>
          <a:off x="5876925" y="8572500"/>
          <a:ext cx="514350"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561975</xdr:colOff>
      <xdr:row>53</xdr:row>
      <xdr:rowOff>47625</xdr:rowOff>
    </xdr:from>
    <xdr:to>
      <xdr:col>10</xdr:col>
      <xdr:colOff>466725</xdr:colOff>
      <xdr:row>53</xdr:row>
      <xdr:rowOff>57150</xdr:rowOff>
    </xdr:to>
    <xdr:sp macro="" textlink="">
      <xdr:nvSpPr>
        <xdr:cNvPr id="3194" name="Line 122">
          <a:extLst>
            <a:ext uri="{FF2B5EF4-FFF2-40B4-BE49-F238E27FC236}">
              <a16:creationId xmlns:a16="http://schemas.microsoft.com/office/drawing/2014/main" id="{A446E62D-F23D-C36D-2027-3FE9AEA76AA4}"/>
            </a:ext>
          </a:extLst>
        </xdr:cNvPr>
        <xdr:cNvSpPr>
          <a:spLocks noChangeShapeType="1"/>
        </xdr:cNvSpPr>
      </xdr:nvSpPr>
      <xdr:spPr bwMode="auto">
        <a:xfrm>
          <a:off x="5876925" y="8734425"/>
          <a:ext cx="514350" cy="9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561975</xdr:colOff>
      <xdr:row>53</xdr:row>
      <xdr:rowOff>47625</xdr:rowOff>
    </xdr:from>
    <xdr:to>
      <xdr:col>10</xdr:col>
      <xdr:colOff>466725</xdr:colOff>
      <xdr:row>53</xdr:row>
      <xdr:rowOff>57150</xdr:rowOff>
    </xdr:to>
    <xdr:sp macro="" textlink="">
      <xdr:nvSpPr>
        <xdr:cNvPr id="3195" name="Rectangle 123">
          <a:extLst>
            <a:ext uri="{FF2B5EF4-FFF2-40B4-BE49-F238E27FC236}">
              <a16:creationId xmlns:a16="http://schemas.microsoft.com/office/drawing/2014/main" id="{BF413F6B-79ED-AA07-8822-D188AD7E73C4}"/>
            </a:ext>
          </a:extLst>
        </xdr:cNvPr>
        <xdr:cNvSpPr>
          <a:spLocks noChangeArrowheads="1"/>
        </xdr:cNvSpPr>
      </xdr:nvSpPr>
      <xdr:spPr bwMode="auto">
        <a:xfrm>
          <a:off x="5876925" y="8734425"/>
          <a:ext cx="514350"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123825</xdr:colOff>
      <xdr:row>53</xdr:row>
      <xdr:rowOff>123825</xdr:rowOff>
    </xdr:from>
    <xdr:to>
      <xdr:col>2</xdr:col>
      <xdr:colOff>66675</xdr:colOff>
      <xdr:row>53</xdr:row>
      <xdr:rowOff>133350</xdr:rowOff>
    </xdr:to>
    <xdr:sp macro="" textlink="">
      <xdr:nvSpPr>
        <xdr:cNvPr id="3196" name="Line 124">
          <a:extLst>
            <a:ext uri="{FF2B5EF4-FFF2-40B4-BE49-F238E27FC236}">
              <a16:creationId xmlns:a16="http://schemas.microsoft.com/office/drawing/2014/main" id="{692CBADC-01E3-264E-E0BB-29477EB51CDF}"/>
            </a:ext>
          </a:extLst>
        </xdr:cNvPr>
        <xdr:cNvSpPr>
          <a:spLocks noChangeShapeType="1"/>
        </xdr:cNvSpPr>
      </xdr:nvSpPr>
      <xdr:spPr bwMode="auto">
        <a:xfrm>
          <a:off x="123825" y="8810625"/>
          <a:ext cx="304800" cy="9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123825</xdr:colOff>
      <xdr:row>53</xdr:row>
      <xdr:rowOff>123825</xdr:rowOff>
    </xdr:from>
    <xdr:to>
      <xdr:col>2</xdr:col>
      <xdr:colOff>66675</xdr:colOff>
      <xdr:row>53</xdr:row>
      <xdr:rowOff>133350</xdr:rowOff>
    </xdr:to>
    <xdr:sp macro="" textlink="">
      <xdr:nvSpPr>
        <xdr:cNvPr id="3197" name="Rectangle 125">
          <a:extLst>
            <a:ext uri="{FF2B5EF4-FFF2-40B4-BE49-F238E27FC236}">
              <a16:creationId xmlns:a16="http://schemas.microsoft.com/office/drawing/2014/main" id="{86A9A3FB-8F33-1302-A395-AA260466E433}"/>
            </a:ext>
          </a:extLst>
        </xdr:cNvPr>
        <xdr:cNvSpPr>
          <a:spLocks noChangeArrowheads="1"/>
        </xdr:cNvSpPr>
      </xdr:nvSpPr>
      <xdr:spPr bwMode="auto">
        <a:xfrm>
          <a:off x="123825" y="8810625"/>
          <a:ext cx="304800"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514350</xdr:colOff>
      <xdr:row>54</xdr:row>
      <xdr:rowOff>133350</xdr:rowOff>
    </xdr:from>
    <xdr:to>
      <xdr:col>11</xdr:col>
      <xdr:colOff>409575</xdr:colOff>
      <xdr:row>54</xdr:row>
      <xdr:rowOff>142875</xdr:rowOff>
    </xdr:to>
    <xdr:sp macro="" textlink="">
      <xdr:nvSpPr>
        <xdr:cNvPr id="3198" name="Line 126">
          <a:extLst>
            <a:ext uri="{FF2B5EF4-FFF2-40B4-BE49-F238E27FC236}">
              <a16:creationId xmlns:a16="http://schemas.microsoft.com/office/drawing/2014/main" id="{02AD7DCA-D45F-0035-8E6A-20E7580A9816}"/>
            </a:ext>
          </a:extLst>
        </xdr:cNvPr>
        <xdr:cNvSpPr>
          <a:spLocks noChangeShapeType="1"/>
        </xdr:cNvSpPr>
      </xdr:nvSpPr>
      <xdr:spPr bwMode="auto">
        <a:xfrm>
          <a:off x="6438900" y="8982075"/>
          <a:ext cx="504825" cy="9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514350</xdr:colOff>
      <xdr:row>54</xdr:row>
      <xdr:rowOff>133350</xdr:rowOff>
    </xdr:from>
    <xdr:to>
      <xdr:col>11</xdr:col>
      <xdr:colOff>409575</xdr:colOff>
      <xdr:row>54</xdr:row>
      <xdr:rowOff>142875</xdr:rowOff>
    </xdr:to>
    <xdr:sp macro="" textlink="">
      <xdr:nvSpPr>
        <xdr:cNvPr id="3199" name="Rectangle 127">
          <a:extLst>
            <a:ext uri="{FF2B5EF4-FFF2-40B4-BE49-F238E27FC236}">
              <a16:creationId xmlns:a16="http://schemas.microsoft.com/office/drawing/2014/main" id="{ACB0CACA-D3CA-F3CE-4EA1-524B76905C7E}"/>
            </a:ext>
          </a:extLst>
        </xdr:cNvPr>
        <xdr:cNvSpPr>
          <a:spLocks noChangeArrowheads="1"/>
        </xdr:cNvSpPr>
      </xdr:nvSpPr>
      <xdr:spPr bwMode="auto">
        <a:xfrm>
          <a:off x="6438900" y="8982075"/>
          <a:ext cx="504825"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514350</xdr:colOff>
      <xdr:row>55</xdr:row>
      <xdr:rowOff>142875</xdr:rowOff>
    </xdr:from>
    <xdr:to>
      <xdr:col>11</xdr:col>
      <xdr:colOff>409575</xdr:colOff>
      <xdr:row>55</xdr:row>
      <xdr:rowOff>152400</xdr:rowOff>
    </xdr:to>
    <xdr:sp macro="" textlink="">
      <xdr:nvSpPr>
        <xdr:cNvPr id="3200" name="Line 128">
          <a:extLst>
            <a:ext uri="{FF2B5EF4-FFF2-40B4-BE49-F238E27FC236}">
              <a16:creationId xmlns:a16="http://schemas.microsoft.com/office/drawing/2014/main" id="{280A5130-5991-D4CA-855A-8E28D444EE9C}"/>
            </a:ext>
          </a:extLst>
        </xdr:cNvPr>
        <xdr:cNvSpPr>
          <a:spLocks noChangeShapeType="1"/>
        </xdr:cNvSpPr>
      </xdr:nvSpPr>
      <xdr:spPr bwMode="auto">
        <a:xfrm>
          <a:off x="6438900" y="9153525"/>
          <a:ext cx="504825" cy="9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514350</xdr:colOff>
      <xdr:row>55</xdr:row>
      <xdr:rowOff>142875</xdr:rowOff>
    </xdr:from>
    <xdr:to>
      <xdr:col>11</xdr:col>
      <xdr:colOff>409575</xdr:colOff>
      <xdr:row>55</xdr:row>
      <xdr:rowOff>152400</xdr:rowOff>
    </xdr:to>
    <xdr:sp macro="" textlink="">
      <xdr:nvSpPr>
        <xdr:cNvPr id="3201" name="Rectangle 129">
          <a:extLst>
            <a:ext uri="{FF2B5EF4-FFF2-40B4-BE49-F238E27FC236}">
              <a16:creationId xmlns:a16="http://schemas.microsoft.com/office/drawing/2014/main" id="{9E6016A1-FA96-3854-AF0E-5ACEFB16337E}"/>
            </a:ext>
          </a:extLst>
        </xdr:cNvPr>
        <xdr:cNvSpPr>
          <a:spLocks noChangeArrowheads="1"/>
        </xdr:cNvSpPr>
      </xdr:nvSpPr>
      <xdr:spPr bwMode="auto">
        <a:xfrm>
          <a:off x="6438900" y="9153525"/>
          <a:ext cx="504825"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114300</xdr:colOff>
      <xdr:row>58</xdr:row>
      <xdr:rowOff>114300</xdr:rowOff>
    </xdr:from>
    <xdr:to>
      <xdr:col>11</xdr:col>
      <xdr:colOff>400050</xdr:colOff>
      <xdr:row>58</xdr:row>
      <xdr:rowOff>123825</xdr:rowOff>
    </xdr:to>
    <xdr:sp macro="" textlink="">
      <xdr:nvSpPr>
        <xdr:cNvPr id="3202" name="Rectangle 130">
          <a:extLst>
            <a:ext uri="{FF2B5EF4-FFF2-40B4-BE49-F238E27FC236}">
              <a16:creationId xmlns:a16="http://schemas.microsoft.com/office/drawing/2014/main" id="{19BA000D-C300-A15B-31B8-AEB8705117E2}"/>
            </a:ext>
          </a:extLst>
        </xdr:cNvPr>
        <xdr:cNvSpPr>
          <a:spLocks noChangeArrowheads="1"/>
        </xdr:cNvSpPr>
      </xdr:nvSpPr>
      <xdr:spPr bwMode="auto">
        <a:xfrm>
          <a:off x="114300" y="9610725"/>
          <a:ext cx="6819900"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114300</xdr:colOff>
      <xdr:row>58</xdr:row>
      <xdr:rowOff>133350</xdr:rowOff>
    </xdr:from>
    <xdr:to>
      <xdr:col>11</xdr:col>
      <xdr:colOff>400050</xdr:colOff>
      <xdr:row>58</xdr:row>
      <xdr:rowOff>142875</xdr:rowOff>
    </xdr:to>
    <xdr:sp macro="" textlink="">
      <xdr:nvSpPr>
        <xdr:cNvPr id="3203" name="Rectangle 131">
          <a:extLst>
            <a:ext uri="{FF2B5EF4-FFF2-40B4-BE49-F238E27FC236}">
              <a16:creationId xmlns:a16="http://schemas.microsoft.com/office/drawing/2014/main" id="{57D26C2D-0358-2103-3160-1A56C3DE2904}"/>
            </a:ext>
          </a:extLst>
        </xdr:cNvPr>
        <xdr:cNvSpPr>
          <a:spLocks noChangeArrowheads="1"/>
        </xdr:cNvSpPr>
      </xdr:nvSpPr>
      <xdr:spPr bwMode="auto">
        <a:xfrm>
          <a:off x="114300" y="9629775"/>
          <a:ext cx="6819900"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514350</xdr:colOff>
      <xdr:row>59</xdr:row>
      <xdr:rowOff>133350</xdr:rowOff>
    </xdr:from>
    <xdr:to>
      <xdr:col>11</xdr:col>
      <xdr:colOff>409575</xdr:colOff>
      <xdr:row>59</xdr:row>
      <xdr:rowOff>142875</xdr:rowOff>
    </xdr:to>
    <xdr:sp macro="" textlink="">
      <xdr:nvSpPr>
        <xdr:cNvPr id="3204" name="Line 132">
          <a:extLst>
            <a:ext uri="{FF2B5EF4-FFF2-40B4-BE49-F238E27FC236}">
              <a16:creationId xmlns:a16="http://schemas.microsoft.com/office/drawing/2014/main" id="{348D3013-3C2E-82A6-4229-CA3F07BF2B87}"/>
            </a:ext>
          </a:extLst>
        </xdr:cNvPr>
        <xdr:cNvSpPr>
          <a:spLocks noChangeShapeType="1"/>
        </xdr:cNvSpPr>
      </xdr:nvSpPr>
      <xdr:spPr bwMode="auto">
        <a:xfrm>
          <a:off x="6438900" y="9791700"/>
          <a:ext cx="504825" cy="9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514350</xdr:colOff>
      <xdr:row>59</xdr:row>
      <xdr:rowOff>133350</xdr:rowOff>
    </xdr:from>
    <xdr:to>
      <xdr:col>11</xdr:col>
      <xdr:colOff>409575</xdr:colOff>
      <xdr:row>59</xdr:row>
      <xdr:rowOff>142875</xdr:rowOff>
    </xdr:to>
    <xdr:sp macro="" textlink="">
      <xdr:nvSpPr>
        <xdr:cNvPr id="3205" name="Rectangle 133">
          <a:extLst>
            <a:ext uri="{FF2B5EF4-FFF2-40B4-BE49-F238E27FC236}">
              <a16:creationId xmlns:a16="http://schemas.microsoft.com/office/drawing/2014/main" id="{F76CF0A3-2938-F3A0-EA6C-42F0287594F2}"/>
            </a:ext>
          </a:extLst>
        </xdr:cNvPr>
        <xdr:cNvSpPr>
          <a:spLocks noChangeArrowheads="1"/>
        </xdr:cNvSpPr>
      </xdr:nvSpPr>
      <xdr:spPr bwMode="auto">
        <a:xfrm>
          <a:off x="6438900" y="9791700"/>
          <a:ext cx="504825"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123825</xdr:colOff>
      <xdr:row>62</xdr:row>
      <xdr:rowOff>95250</xdr:rowOff>
    </xdr:from>
    <xdr:to>
      <xdr:col>11</xdr:col>
      <xdr:colOff>419100</xdr:colOff>
      <xdr:row>62</xdr:row>
      <xdr:rowOff>114300</xdr:rowOff>
    </xdr:to>
    <xdr:sp macro="" textlink="">
      <xdr:nvSpPr>
        <xdr:cNvPr id="3206" name="Rectangle 134">
          <a:extLst>
            <a:ext uri="{FF2B5EF4-FFF2-40B4-BE49-F238E27FC236}">
              <a16:creationId xmlns:a16="http://schemas.microsoft.com/office/drawing/2014/main" id="{2C43CB4D-AA30-9FC2-C934-517B475A3AFF}"/>
            </a:ext>
          </a:extLst>
        </xdr:cNvPr>
        <xdr:cNvSpPr>
          <a:spLocks noChangeArrowheads="1"/>
        </xdr:cNvSpPr>
      </xdr:nvSpPr>
      <xdr:spPr bwMode="auto">
        <a:xfrm>
          <a:off x="123825" y="10239375"/>
          <a:ext cx="6829425" cy="190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123825</xdr:colOff>
      <xdr:row>64</xdr:row>
      <xdr:rowOff>19050</xdr:rowOff>
    </xdr:from>
    <xdr:to>
      <xdr:col>11</xdr:col>
      <xdr:colOff>400050</xdr:colOff>
      <xdr:row>64</xdr:row>
      <xdr:rowOff>28575</xdr:rowOff>
    </xdr:to>
    <xdr:sp macro="" textlink="">
      <xdr:nvSpPr>
        <xdr:cNvPr id="3207" name="Line 135">
          <a:extLst>
            <a:ext uri="{FF2B5EF4-FFF2-40B4-BE49-F238E27FC236}">
              <a16:creationId xmlns:a16="http://schemas.microsoft.com/office/drawing/2014/main" id="{564FAB77-D65F-CD71-36B5-F95A3CD63314}"/>
            </a:ext>
          </a:extLst>
        </xdr:cNvPr>
        <xdr:cNvSpPr>
          <a:spLocks noChangeShapeType="1"/>
        </xdr:cNvSpPr>
      </xdr:nvSpPr>
      <xdr:spPr bwMode="auto">
        <a:xfrm>
          <a:off x="123825" y="10487025"/>
          <a:ext cx="6810375" cy="9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123825</xdr:colOff>
      <xdr:row>64</xdr:row>
      <xdr:rowOff>19050</xdr:rowOff>
    </xdr:from>
    <xdr:to>
      <xdr:col>11</xdr:col>
      <xdr:colOff>400050</xdr:colOff>
      <xdr:row>64</xdr:row>
      <xdr:rowOff>28575</xdr:rowOff>
    </xdr:to>
    <xdr:sp macro="" textlink="">
      <xdr:nvSpPr>
        <xdr:cNvPr id="3208" name="Rectangle 136">
          <a:extLst>
            <a:ext uri="{FF2B5EF4-FFF2-40B4-BE49-F238E27FC236}">
              <a16:creationId xmlns:a16="http://schemas.microsoft.com/office/drawing/2014/main" id="{C5513075-EBC3-EC10-0E4B-13DABA7F2492}"/>
            </a:ext>
          </a:extLst>
        </xdr:cNvPr>
        <xdr:cNvSpPr>
          <a:spLocks noChangeArrowheads="1"/>
        </xdr:cNvSpPr>
      </xdr:nvSpPr>
      <xdr:spPr bwMode="auto">
        <a:xfrm>
          <a:off x="123825" y="10487025"/>
          <a:ext cx="6810375" cy="952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323850</xdr:colOff>
      <xdr:row>47</xdr:row>
      <xdr:rowOff>57150</xdr:rowOff>
    </xdr:from>
    <xdr:to>
      <xdr:col>9</xdr:col>
      <xdr:colOff>152400</xdr:colOff>
      <xdr:row>49</xdr:row>
      <xdr:rowOff>85725</xdr:rowOff>
    </xdr:to>
    <xdr:sp macro="" textlink="">
      <xdr:nvSpPr>
        <xdr:cNvPr id="3209" name="Freeform 137">
          <a:extLst>
            <a:ext uri="{FF2B5EF4-FFF2-40B4-BE49-F238E27FC236}">
              <a16:creationId xmlns:a16="http://schemas.microsoft.com/office/drawing/2014/main" id="{8B1270B5-75E5-D7E8-59E9-02580DA045BF}"/>
            </a:ext>
          </a:extLst>
        </xdr:cNvPr>
        <xdr:cNvSpPr>
          <a:spLocks/>
        </xdr:cNvSpPr>
      </xdr:nvSpPr>
      <xdr:spPr bwMode="auto">
        <a:xfrm>
          <a:off x="3810000" y="7772400"/>
          <a:ext cx="1657350" cy="352425"/>
        </a:xfrm>
        <a:custGeom>
          <a:avLst/>
          <a:gdLst>
            <a:gd name="T0" fmla="*/ 185 w 1570"/>
            <a:gd name="T1" fmla="*/ 0 h 327"/>
            <a:gd name="T2" fmla="*/ 147 w 1570"/>
            <a:gd name="T3" fmla="*/ 1 h 327"/>
            <a:gd name="T4" fmla="*/ 113 w 1570"/>
            <a:gd name="T5" fmla="*/ 4 h 327"/>
            <a:gd name="T6" fmla="*/ 81 w 1570"/>
            <a:gd name="T7" fmla="*/ 9 h 327"/>
            <a:gd name="T8" fmla="*/ 67 w 1570"/>
            <a:gd name="T9" fmla="*/ 12 h 327"/>
            <a:gd name="T10" fmla="*/ 54 w 1570"/>
            <a:gd name="T11" fmla="*/ 15 h 327"/>
            <a:gd name="T12" fmla="*/ 42 w 1570"/>
            <a:gd name="T13" fmla="*/ 20 h 327"/>
            <a:gd name="T14" fmla="*/ 32 w 1570"/>
            <a:gd name="T15" fmla="*/ 24 h 327"/>
            <a:gd name="T16" fmla="*/ 22 w 1570"/>
            <a:gd name="T17" fmla="*/ 28 h 327"/>
            <a:gd name="T18" fmla="*/ 14 w 1570"/>
            <a:gd name="T19" fmla="*/ 33 h 327"/>
            <a:gd name="T20" fmla="*/ 9 w 1570"/>
            <a:gd name="T21" fmla="*/ 37 h 327"/>
            <a:gd name="T22" fmla="*/ 3 w 1570"/>
            <a:gd name="T23" fmla="*/ 43 h 327"/>
            <a:gd name="T24" fmla="*/ 1 w 1570"/>
            <a:gd name="T25" fmla="*/ 48 h 327"/>
            <a:gd name="T26" fmla="*/ 0 w 1570"/>
            <a:gd name="T27" fmla="*/ 54 h 327"/>
            <a:gd name="T28" fmla="*/ 0 w 1570"/>
            <a:gd name="T29" fmla="*/ 190 h 327"/>
            <a:gd name="T30" fmla="*/ 0 w 1570"/>
            <a:gd name="T31" fmla="*/ 272 h 327"/>
            <a:gd name="T32" fmla="*/ 1 w 1570"/>
            <a:gd name="T33" fmla="*/ 277 h 327"/>
            <a:gd name="T34" fmla="*/ 3 w 1570"/>
            <a:gd name="T35" fmla="*/ 283 h 327"/>
            <a:gd name="T36" fmla="*/ 9 w 1570"/>
            <a:gd name="T37" fmla="*/ 288 h 327"/>
            <a:gd name="T38" fmla="*/ 14 w 1570"/>
            <a:gd name="T39" fmla="*/ 294 h 327"/>
            <a:gd name="T40" fmla="*/ 22 w 1570"/>
            <a:gd name="T41" fmla="*/ 298 h 327"/>
            <a:gd name="T42" fmla="*/ 32 w 1570"/>
            <a:gd name="T43" fmla="*/ 303 h 327"/>
            <a:gd name="T44" fmla="*/ 42 w 1570"/>
            <a:gd name="T45" fmla="*/ 307 h 327"/>
            <a:gd name="T46" fmla="*/ 54 w 1570"/>
            <a:gd name="T47" fmla="*/ 311 h 327"/>
            <a:gd name="T48" fmla="*/ 67 w 1570"/>
            <a:gd name="T49" fmla="*/ 315 h 327"/>
            <a:gd name="T50" fmla="*/ 81 w 1570"/>
            <a:gd name="T51" fmla="*/ 318 h 327"/>
            <a:gd name="T52" fmla="*/ 113 w 1570"/>
            <a:gd name="T53" fmla="*/ 322 h 327"/>
            <a:gd name="T54" fmla="*/ 147 w 1570"/>
            <a:gd name="T55" fmla="*/ 326 h 327"/>
            <a:gd name="T56" fmla="*/ 185 w 1570"/>
            <a:gd name="T57" fmla="*/ 327 h 327"/>
            <a:gd name="T58" fmla="*/ 646 w 1570"/>
            <a:gd name="T59" fmla="*/ 327 h 327"/>
            <a:gd name="T60" fmla="*/ 922 w 1570"/>
            <a:gd name="T61" fmla="*/ 327 h 327"/>
            <a:gd name="T62" fmla="*/ 959 w 1570"/>
            <a:gd name="T63" fmla="*/ 326 h 327"/>
            <a:gd name="T64" fmla="*/ 995 w 1570"/>
            <a:gd name="T65" fmla="*/ 322 h 327"/>
            <a:gd name="T66" fmla="*/ 1025 w 1570"/>
            <a:gd name="T67" fmla="*/ 318 h 327"/>
            <a:gd name="T68" fmla="*/ 1040 w 1570"/>
            <a:gd name="T69" fmla="*/ 315 h 327"/>
            <a:gd name="T70" fmla="*/ 1053 w 1570"/>
            <a:gd name="T71" fmla="*/ 311 h 327"/>
            <a:gd name="T72" fmla="*/ 1065 w 1570"/>
            <a:gd name="T73" fmla="*/ 307 h 327"/>
            <a:gd name="T74" fmla="*/ 1075 w 1570"/>
            <a:gd name="T75" fmla="*/ 303 h 327"/>
            <a:gd name="T76" fmla="*/ 1085 w 1570"/>
            <a:gd name="T77" fmla="*/ 298 h 327"/>
            <a:gd name="T78" fmla="*/ 1092 w 1570"/>
            <a:gd name="T79" fmla="*/ 294 h 327"/>
            <a:gd name="T80" fmla="*/ 1098 w 1570"/>
            <a:gd name="T81" fmla="*/ 288 h 327"/>
            <a:gd name="T82" fmla="*/ 1103 w 1570"/>
            <a:gd name="T83" fmla="*/ 283 h 327"/>
            <a:gd name="T84" fmla="*/ 1106 w 1570"/>
            <a:gd name="T85" fmla="*/ 277 h 327"/>
            <a:gd name="T86" fmla="*/ 1107 w 1570"/>
            <a:gd name="T87" fmla="*/ 272 h 327"/>
            <a:gd name="T88" fmla="*/ 1570 w 1570"/>
            <a:gd name="T89" fmla="*/ 207 h 327"/>
            <a:gd name="T90" fmla="*/ 1107 w 1570"/>
            <a:gd name="T91" fmla="*/ 190 h 327"/>
            <a:gd name="T92" fmla="*/ 1107 w 1570"/>
            <a:gd name="T93" fmla="*/ 54 h 327"/>
            <a:gd name="T94" fmla="*/ 1106 w 1570"/>
            <a:gd name="T95" fmla="*/ 48 h 327"/>
            <a:gd name="T96" fmla="*/ 1103 w 1570"/>
            <a:gd name="T97" fmla="*/ 43 h 327"/>
            <a:gd name="T98" fmla="*/ 1098 w 1570"/>
            <a:gd name="T99" fmla="*/ 37 h 327"/>
            <a:gd name="T100" fmla="*/ 1092 w 1570"/>
            <a:gd name="T101" fmla="*/ 33 h 327"/>
            <a:gd name="T102" fmla="*/ 1085 w 1570"/>
            <a:gd name="T103" fmla="*/ 28 h 327"/>
            <a:gd name="T104" fmla="*/ 1075 w 1570"/>
            <a:gd name="T105" fmla="*/ 24 h 327"/>
            <a:gd name="T106" fmla="*/ 1065 w 1570"/>
            <a:gd name="T107" fmla="*/ 20 h 327"/>
            <a:gd name="T108" fmla="*/ 1053 w 1570"/>
            <a:gd name="T109" fmla="*/ 15 h 327"/>
            <a:gd name="T110" fmla="*/ 1040 w 1570"/>
            <a:gd name="T111" fmla="*/ 12 h 327"/>
            <a:gd name="T112" fmla="*/ 1025 w 1570"/>
            <a:gd name="T113" fmla="*/ 9 h 327"/>
            <a:gd name="T114" fmla="*/ 995 w 1570"/>
            <a:gd name="T115" fmla="*/ 4 h 327"/>
            <a:gd name="T116" fmla="*/ 959 w 1570"/>
            <a:gd name="T117" fmla="*/ 1 h 327"/>
            <a:gd name="T118" fmla="*/ 922 w 1570"/>
            <a:gd name="T119" fmla="*/ 0 h 327"/>
            <a:gd name="T120" fmla="*/ 646 w 1570"/>
            <a:gd name="T121" fmla="*/ 0 h 327"/>
            <a:gd name="T122" fmla="*/ 185 w 1570"/>
            <a:gd name="T123" fmla="*/ 0 h 3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1570" h="327">
              <a:moveTo>
                <a:pt x="185" y="0"/>
              </a:moveTo>
              <a:lnTo>
                <a:pt x="147" y="1"/>
              </a:lnTo>
              <a:lnTo>
                <a:pt x="113" y="4"/>
              </a:lnTo>
              <a:lnTo>
                <a:pt x="81" y="9"/>
              </a:lnTo>
              <a:lnTo>
                <a:pt x="67" y="12"/>
              </a:lnTo>
              <a:lnTo>
                <a:pt x="54" y="15"/>
              </a:lnTo>
              <a:lnTo>
                <a:pt x="42" y="20"/>
              </a:lnTo>
              <a:lnTo>
                <a:pt x="32" y="24"/>
              </a:lnTo>
              <a:lnTo>
                <a:pt x="22" y="28"/>
              </a:lnTo>
              <a:lnTo>
                <a:pt x="14" y="33"/>
              </a:lnTo>
              <a:lnTo>
                <a:pt x="9" y="37"/>
              </a:lnTo>
              <a:lnTo>
                <a:pt x="3" y="43"/>
              </a:lnTo>
              <a:lnTo>
                <a:pt x="1" y="48"/>
              </a:lnTo>
              <a:lnTo>
                <a:pt x="0" y="54"/>
              </a:lnTo>
              <a:lnTo>
                <a:pt x="0" y="190"/>
              </a:lnTo>
              <a:lnTo>
                <a:pt x="0" y="272"/>
              </a:lnTo>
              <a:lnTo>
                <a:pt x="1" y="277"/>
              </a:lnTo>
              <a:lnTo>
                <a:pt x="3" y="283"/>
              </a:lnTo>
              <a:lnTo>
                <a:pt x="9" y="288"/>
              </a:lnTo>
              <a:lnTo>
                <a:pt x="14" y="294"/>
              </a:lnTo>
              <a:lnTo>
                <a:pt x="22" y="298"/>
              </a:lnTo>
              <a:lnTo>
                <a:pt x="32" y="303"/>
              </a:lnTo>
              <a:lnTo>
                <a:pt x="42" y="307"/>
              </a:lnTo>
              <a:lnTo>
                <a:pt x="54" y="311"/>
              </a:lnTo>
              <a:lnTo>
                <a:pt x="67" y="315"/>
              </a:lnTo>
              <a:lnTo>
                <a:pt x="81" y="318"/>
              </a:lnTo>
              <a:lnTo>
                <a:pt x="113" y="322"/>
              </a:lnTo>
              <a:lnTo>
                <a:pt x="147" y="326"/>
              </a:lnTo>
              <a:lnTo>
                <a:pt x="185" y="327"/>
              </a:lnTo>
              <a:lnTo>
                <a:pt x="646" y="327"/>
              </a:lnTo>
              <a:lnTo>
                <a:pt x="922" y="327"/>
              </a:lnTo>
              <a:lnTo>
                <a:pt x="959" y="326"/>
              </a:lnTo>
              <a:lnTo>
                <a:pt x="995" y="322"/>
              </a:lnTo>
              <a:lnTo>
                <a:pt x="1025" y="318"/>
              </a:lnTo>
              <a:lnTo>
                <a:pt x="1040" y="315"/>
              </a:lnTo>
              <a:lnTo>
                <a:pt x="1053" y="311"/>
              </a:lnTo>
              <a:lnTo>
                <a:pt x="1065" y="307"/>
              </a:lnTo>
              <a:lnTo>
                <a:pt x="1075" y="303"/>
              </a:lnTo>
              <a:lnTo>
                <a:pt x="1085" y="298"/>
              </a:lnTo>
              <a:lnTo>
                <a:pt x="1092" y="294"/>
              </a:lnTo>
              <a:lnTo>
                <a:pt x="1098" y="288"/>
              </a:lnTo>
              <a:lnTo>
                <a:pt x="1103" y="283"/>
              </a:lnTo>
              <a:lnTo>
                <a:pt x="1106" y="277"/>
              </a:lnTo>
              <a:lnTo>
                <a:pt x="1107" y="272"/>
              </a:lnTo>
              <a:lnTo>
                <a:pt x="1570" y="207"/>
              </a:lnTo>
              <a:lnTo>
                <a:pt x="1107" y="190"/>
              </a:lnTo>
              <a:lnTo>
                <a:pt x="1107" y="54"/>
              </a:lnTo>
              <a:lnTo>
                <a:pt x="1106" y="48"/>
              </a:lnTo>
              <a:lnTo>
                <a:pt x="1103" y="43"/>
              </a:lnTo>
              <a:lnTo>
                <a:pt x="1098" y="37"/>
              </a:lnTo>
              <a:lnTo>
                <a:pt x="1092" y="33"/>
              </a:lnTo>
              <a:lnTo>
                <a:pt x="1085" y="28"/>
              </a:lnTo>
              <a:lnTo>
                <a:pt x="1075" y="24"/>
              </a:lnTo>
              <a:lnTo>
                <a:pt x="1065" y="20"/>
              </a:lnTo>
              <a:lnTo>
                <a:pt x="1053" y="15"/>
              </a:lnTo>
              <a:lnTo>
                <a:pt x="1040" y="12"/>
              </a:lnTo>
              <a:lnTo>
                <a:pt x="1025" y="9"/>
              </a:lnTo>
              <a:lnTo>
                <a:pt x="995" y="4"/>
              </a:lnTo>
              <a:lnTo>
                <a:pt x="959" y="1"/>
              </a:lnTo>
              <a:lnTo>
                <a:pt x="922" y="0"/>
              </a:lnTo>
              <a:lnTo>
                <a:pt x="646" y="0"/>
              </a:lnTo>
              <a:lnTo>
                <a:pt x="185" y="0"/>
              </a:lnTo>
              <a:close/>
            </a:path>
          </a:pathLst>
        </a:custGeom>
        <a:solidFill>
          <a:srgbClr val="FFFF00"/>
        </a:solidFill>
        <a:ln w="9525">
          <a:solidFill>
            <a:srgbClr val="000000"/>
          </a:solidFill>
          <a:prstDash val="solid"/>
          <a:round/>
          <a:headEnd/>
          <a:tailEnd/>
        </a:ln>
      </xdr:spPr>
    </xdr:sp>
    <xdr:clientData/>
  </xdr:twoCellAnchor>
  <xdr:oneCellAnchor>
    <xdr:from>
      <xdr:col>6</xdr:col>
      <xdr:colOff>381000</xdr:colOff>
      <xdr:row>47</xdr:row>
      <xdr:rowOff>76200</xdr:rowOff>
    </xdr:from>
    <xdr:ext cx="997709" cy="117917"/>
    <xdr:sp macro="" textlink="">
      <xdr:nvSpPr>
        <xdr:cNvPr id="3210" name="Rectangle 138">
          <a:extLst>
            <a:ext uri="{FF2B5EF4-FFF2-40B4-BE49-F238E27FC236}">
              <a16:creationId xmlns:a16="http://schemas.microsoft.com/office/drawing/2014/main" id="{36776F47-967E-ACD4-A83D-CBC32BE17164}"/>
            </a:ext>
          </a:extLst>
        </xdr:cNvPr>
        <xdr:cNvSpPr>
          <a:spLocks noChangeArrowheads="1"/>
        </xdr:cNvSpPr>
      </xdr:nvSpPr>
      <xdr:spPr bwMode="auto">
        <a:xfrm>
          <a:off x="3867150" y="7791450"/>
          <a:ext cx="997709"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Light yellow Fill Color </a:t>
          </a:r>
        </a:p>
      </xdr:txBody>
    </xdr:sp>
    <xdr:clientData/>
  </xdr:oneCellAnchor>
  <xdr:oneCellAnchor>
    <xdr:from>
      <xdr:col>6</xdr:col>
      <xdr:colOff>381000</xdr:colOff>
      <xdr:row>48</xdr:row>
      <xdr:rowOff>38100</xdr:rowOff>
    </xdr:from>
    <xdr:ext cx="1076325" cy="142875"/>
    <xdr:sp macro="" textlink="">
      <xdr:nvSpPr>
        <xdr:cNvPr id="3211" name="Rectangle 139">
          <a:extLst>
            <a:ext uri="{FF2B5EF4-FFF2-40B4-BE49-F238E27FC236}">
              <a16:creationId xmlns:a16="http://schemas.microsoft.com/office/drawing/2014/main" id="{7CAB57D3-D194-2BD2-C454-B269F0A20C3E}"/>
            </a:ext>
          </a:extLst>
        </xdr:cNvPr>
        <xdr:cNvSpPr>
          <a:spLocks noChangeArrowheads="1"/>
        </xdr:cNvSpPr>
      </xdr:nvSpPr>
      <xdr:spPr bwMode="auto">
        <a:xfrm>
          <a:off x="3867150" y="7915275"/>
          <a:ext cx="10763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cells are for data entry.</a:t>
          </a:r>
        </a:p>
      </xdr:txBody>
    </xdr:sp>
    <xdr:clientData/>
  </xdr:oneCellAnchor>
  <xdr:twoCellAnchor>
    <xdr:from>
      <xdr:col>3</xdr:col>
      <xdr:colOff>257175</xdr:colOff>
      <xdr:row>51</xdr:row>
      <xdr:rowOff>47625</xdr:rowOff>
    </xdr:from>
    <xdr:to>
      <xdr:col>7</xdr:col>
      <xdr:colOff>495300</xdr:colOff>
      <xdr:row>53</xdr:row>
      <xdr:rowOff>123825</xdr:rowOff>
    </xdr:to>
    <xdr:sp macro="" textlink="">
      <xdr:nvSpPr>
        <xdr:cNvPr id="3212" name="Freeform 140">
          <a:extLst>
            <a:ext uri="{FF2B5EF4-FFF2-40B4-BE49-F238E27FC236}">
              <a16:creationId xmlns:a16="http://schemas.microsoft.com/office/drawing/2014/main" id="{EA2734F0-85F2-10EF-2251-874D6B0A64F4}"/>
            </a:ext>
          </a:extLst>
        </xdr:cNvPr>
        <xdr:cNvSpPr>
          <a:spLocks/>
        </xdr:cNvSpPr>
      </xdr:nvSpPr>
      <xdr:spPr bwMode="auto">
        <a:xfrm>
          <a:off x="800100" y="8410575"/>
          <a:ext cx="3790950" cy="400050"/>
        </a:xfrm>
        <a:custGeom>
          <a:avLst/>
          <a:gdLst>
            <a:gd name="T0" fmla="*/ 1077 w 2117"/>
            <a:gd name="T1" fmla="*/ 1 h 377"/>
            <a:gd name="T2" fmla="*/ 1022 w 2117"/>
            <a:gd name="T3" fmla="*/ 8 h 377"/>
            <a:gd name="T4" fmla="*/ 990 w 2117"/>
            <a:gd name="T5" fmla="*/ 15 h 377"/>
            <a:gd name="T6" fmla="*/ 963 w 2117"/>
            <a:gd name="T7" fmla="*/ 23 h 377"/>
            <a:gd name="T8" fmla="*/ 942 w 2117"/>
            <a:gd name="T9" fmla="*/ 33 h 377"/>
            <a:gd name="T10" fmla="*/ 926 w 2117"/>
            <a:gd name="T11" fmla="*/ 44 h 377"/>
            <a:gd name="T12" fmla="*/ 919 w 2117"/>
            <a:gd name="T13" fmla="*/ 56 h 377"/>
            <a:gd name="T14" fmla="*/ 0 w 2117"/>
            <a:gd name="T15" fmla="*/ 96 h 377"/>
            <a:gd name="T16" fmla="*/ 918 w 2117"/>
            <a:gd name="T17" fmla="*/ 314 h 377"/>
            <a:gd name="T18" fmla="*/ 922 w 2117"/>
            <a:gd name="T19" fmla="*/ 326 h 377"/>
            <a:gd name="T20" fmla="*/ 933 w 2117"/>
            <a:gd name="T21" fmla="*/ 338 h 377"/>
            <a:gd name="T22" fmla="*/ 952 w 2117"/>
            <a:gd name="T23" fmla="*/ 349 h 377"/>
            <a:gd name="T24" fmla="*/ 976 w 2117"/>
            <a:gd name="T25" fmla="*/ 358 h 377"/>
            <a:gd name="T26" fmla="*/ 1006 w 2117"/>
            <a:gd name="T27" fmla="*/ 366 h 377"/>
            <a:gd name="T28" fmla="*/ 1040 w 2117"/>
            <a:gd name="T29" fmla="*/ 371 h 377"/>
            <a:gd name="T30" fmla="*/ 1118 w 2117"/>
            <a:gd name="T31" fmla="*/ 377 h 377"/>
            <a:gd name="T32" fmla="*/ 1917 w 2117"/>
            <a:gd name="T33" fmla="*/ 377 h 377"/>
            <a:gd name="T34" fmla="*/ 1995 w 2117"/>
            <a:gd name="T35" fmla="*/ 371 h 377"/>
            <a:gd name="T36" fmla="*/ 2029 w 2117"/>
            <a:gd name="T37" fmla="*/ 366 h 377"/>
            <a:gd name="T38" fmla="*/ 2059 w 2117"/>
            <a:gd name="T39" fmla="*/ 358 h 377"/>
            <a:gd name="T40" fmla="*/ 2083 w 2117"/>
            <a:gd name="T41" fmla="*/ 349 h 377"/>
            <a:gd name="T42" fmla="*/ 2102 w 2117"/>
            <a:gd name="T43" fmla="*/ 338 h 377"/>
            <a:gd name="T44" fmla="*/ 2113 w 2117"/>
            <a:gd name="T45" fmla="*/ 326 h 377"/>
            <a:gd name="T46" fmla="*/ 2117 w 2117"/>
            <a:gd name="T47" fmla="*/ 314 h 377"/>
            <a:gd name="T48" fmla="*/ 2117 w 2117"/>
            <a:gd name="T49" fmla="*/ 63 h 377"/>
            <a:gd name="T50" fmla="*/ 2113 w 2117"/>
            <a:gd name="T51" fmla="*/ 51 h 377"/>
            <a:gd name="T52" fmla="*/ 2102 w 2117"/>
            <a:gd name="T53" fmla="*/ 39 h 377"/>
            <a:gd name="T54" fmla="*/ 2083 w 2117"/>
            <a:gd name="T55" fmla="*/ 28 h 377"/>
            <a:gd name="T56" fmla="*/ 2059 w 2117"/>
            <a:gd name="T57" fmla="*/ 19 h 377"/>
            <a:gd name="T58" fmla="*/ 2029 w 2117"/>
            <a:gd name="T59" fmla="*/ 11 h 377"/>
            <a:gd name="T60" fmla="*/ 1995 w 2117"/>
            <a:gd name="T61" fmla="*/ 6 h 377"/>
            <a:gd name="T62" fmla="*/ 1917 w 2117"/>
            <a:gd name="T63" fmla="*/ 0 h 377"/>
            <a:gd name="T64" fmla="*/ 1118 w 2117"/>
            <a:gd name="T65" fmla="*/ 0 h 3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2117" h="377">
              <a:moveTo>
                <a:pt x="1118" y="0"/>
              </a:moveTo>
              <a:lnTo>
                <a:pt x="1077" y="1"/>
              </a:lnTo>
              <a:lnTo>
                <a:pt x="1040" y="6"/>
              </a:lnTo>
              <a:lnTo>
                <a:pt x="1022" y="8"/>
              </a:lnTo>
              <a:lnTo>
                <a:pt x="1006" y="11"/>
              </a:lnTo>
              <a:lnTo>
                <a:pt x="990" y="15"/>
              </a:lnTo>
              <a:lnTo>
                <a:pt x="976" y="19"/>
              </a:lnTo>
              <a:lnTo>
                <a:pt x="963" y="23"/>
              </a:lnTo>
              <a:lnTo>
                <a:pt x="952" y="28"/>
              </a:lnTo>
              <a:lnTo>
                <a:pt x="942" y="33"/>
              </a:lnTo>
              <a:lnTo>
                <a:pt x="933" y="39"/>
              </a:lnTo>
              <a:lnTo>
                <a:pt x="926" y="44"/>
              </a:lnTo>
              <a:lnTo>
                <a:pt x="922" y="51"/>
              </a:lnTo>
              <a:lnTo>
                <a:pt x="919" y="56"/>
              </a:lnTo>
              <a:lnTo>
                <a:pt x="918" y="63"/>
              </a:lnTo>
              <a:lnTo>
                <a:pt x="0" y="96"/>
              </a:lnTo>
              <a:lnTo>
                <a:pt x="918" y="157"/>
              </a:lnTo>
              <a:lnTo>
                <a:pt x="918" y="314"/>
              </a:lnTo>
              <a:lnTo>
                <a:pt x="919" y="321"/>
              </a:lnTo>
              <a:lnTo>
                <a:pt x="922" y="326"/>
              </a:lnTo>
              <a:lnTo>
                <a:pt x="926" y="333"/>
              </a:lnTo>
              <a:lnTo>
                <a:pt x="933" y="338"/>
              </a:lnTo>
              <a:lnTo>
                <a:pt x="942" y="344"/>
              </a:lnTo>
              <a:lnTo>
                <a:pt x="952" y="349"/>
              </a:lnTo>
              <a:lnTo>
                <a:pt x="963" y="354"/>
              </a:lnTo>
              <a:lnTo>
                <a:pt x="976" y="358"/>
              </a:lnTo>
              <a:lnTo>
                <a:pt x="990" y="363"/>
              </a:lnTo>
              <a:lnTo>
                <a:pt x="1006" y="366"/>
              </a:lnTo>
              <a:lnTo>
                <a:pt x="1022" y="369"/>
              </a:lnTo>
              <a:lnTo>
                <a:pt x="1040" y="371"/>
              </a:lnTo>
              <a:lnTo>
                <a:pt x="1077" y="376"/>
              </a:lnTo>
              <a:lnTo>
                <a:pt x="1118" y="377"/>
              </a:lnTo>
              <a:lnTo>
                <a:pt x="1417" y="377"/>
              </a:lnTo>
              <a:lnTo>
                <a:pt x="1917" y="377"/>
              </a:lnTo>
              <a:lnTo>
                <a:pt x="1957" y="376"/>
              </a:lnTo>
              <a:lnTo>
                <a:pt x="1995" y="371"/>
              </a:lnTo>
              <a:lnTo>
                <a:pt x="2012" y="369"/>
              </a:lnTo>
              <a:lnTo>
                <a:pt x="2029" y="366"/>
              </a:lnTo>
              <a:lnTo>
                <a:pt x="2044" y="363"/>
              </a:lnTo>
              <a:lnTo>
                <a:pt x="2059" y="358"/>
              </a:lnTo>
              <a:lnTo>
                <a:pt x="2072" y="354"/>
              </a:lnTo>
              <a:lnTo>
                <a:pt x="2083" y="349"/>
              </a:lnTo>
              <a:lnTo>
                <a:pt x="2093" y="344"/>
              </a:lnTo>
              <a:lnTo>
                <a:pt x="2102" y="338"/>
              </a:lnTo>
              <a:lnTo>
                <a:pt x="2108" y="333"/>
              </a:lnTo>
              <a:lnTo>
                <a:pt x="2113" y="326"/>
              </a:lnTo>
              <a:lnTo>
                <a:pt x="2116" y="321"/>
              </a:lnTo>
              <a:lnTo>
                <a:pt x="2117" y="314"/>
              </a:lnTo>
              <a:lnTo>
                <a:pt x="2117" y="157"/>
              </a:lnTo>
              <a:lnTo>
                <a:pt x="2117" y="63"/>
              </a:lnTo>
              <a:lnTo>
                <a:pt x="2116" y="56"/>
              </a:lnTo>
              <a:lnTo>
                <a:pt x="2113" y="51"/>
              </a:lnTo>
              <a:lnTo>
                <a:pt x="2108" y="44"/>
              </a:lnTo>
              <a:lnTo>
                <a:pt x="2102" y="39"/>
              </a:lnTo>
              <a:lnTo>
                <a:pt x="2093" y="33"/>
              </a:lnTo>
              <a:lnTo>
                <a:pt x="2083" y="28"/>
              </a:lnTo>
              <a:lnTo>
                <a:pt x="2072" y="23"/>
              </a:lnTo>
              <a:lnTo>
                <a:pt x="2059" y="19"/>
              </a:lnTo>
              <a:lnTo>
                <a:pt x="2044" y="15"/>
              </a:lnTo>
              <a:lnTo>
                <a:pt x="2029" y="11"/>
              </a:lnTo>
              <a:lnTo>
                <a:pt x="2012" y="8"/>
              </a:lnTo>
              <a:lnTo>
                <a:pt x="1995" y="6"/>
              </a:lnTo>
              <a:lnTo>
                <a:pt x="1957" y="1"/>
              </a:lnTo>
              <a:lnTo>
                <a:pt x="1917" y="0"/>
              </a:lnTo>
              <a:lnTo>
                <a:pt x="1417" y="0"/>
              </a:lnTo>
              <a:lnTo>
                <a:pt x="1118" y="0"/>
              </a:lnTo>
              <a:close/>
            </a:path>
          </a:pathLst>
        </a:custGeom>
        <a:solidFill>
          <a:srgbClr val="FFFF00"/>
        </a:solidFill>
        <a:ln w="9525">
          <a:solidFill>
            <a:srgbClr val="000000"/>
          </a:solidFill>
          <a:prstDash val="solid"/>
          <a:round/>
          <a:headEnd/>
          <a:tailEnd/>
        </a:ln>
      </xdr:spPr>
    </xdr:sp>
    <xdr:clientData/>
  </xdr:twoCellAnchor>
  <xdr:oneCellAnchor>
    <xdr:from>
      <xdr:col>5</xdr:col>
      <xdr:colOff>504825</xdr:colOff>
      <xdr:row>51</xdr:row>
      <xdr:rowOff>76200</xdr:rowOff>
    </xdr:from>
    <xdr:ext cx="1226361" cy="117917"/>
    <xdr:sp macro="" textlink="">
      <xdr:nvSpPr>
        <xdr:cNvPr id="3213" name="Rectangle 141">
          <a:extLst>
            <a:ext uri="{FF2B5EF4-FFF2-40B4-BE49-F238E27FC236}">
              <a16:creationId xmlns:a16="http://schemas.microsoft.com/office/drawing/2014/main" id="{462BBBF7-4C81-CBF1-B868-F72279E74879}"/>
            </a:ext>
          </a:extLst>
        </xdr:cNvPr>
        <xdr:cNvSpPr>
          <a:spLocks noChangeArrowheads="1"/>
        </xdr:cNvSpPr>
      </xdr:nvSpPr>
      <xdr:spPr bwMode="auto">
        <a:xfrm>
          <a:off x="3381375" y="8439150"/>
          <a:ext cx="1226361"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Indicate type (construction </a:t>
          </a:r>
        </a:p>
      </xdr:txBody>
    </xdr:sp>
    <xdr:clientData/>
  </xdr:oneCellAnchor>
  <xdr:oneCellAnchor>
    <xdr:from>
      <xdr:col>5</xdr:col>
      <xdr:colOff>504825</xdr:colOff>
      <xdr:row>52</xdr:row>
      <xdr:rowOff>28575</xdr:rowOff>
    </xdr:from>
    <xdr:ext cx="1129155" cy="117917"/>
    <xdr:sp macro="" textlink="">
      <xdr:nvSpPr>
        <xdr:cNvPr id="3214" name="Rectangle 142">
          <a:extLst>
            <a:ext uri="{FF2B5EF4-FFF2-40B4-BE49-F238E27FC236}">
              <a16:creationId xmlns:a16="http://schemas.microsoft.com/office/drawing/2014/main" id="{D56FDA88-84B1-B771-AB83-3ECCD328EADE}"/>
            </a:ext>
          </a:extLst>
        </xdr:cNvPr>
        <xdr:cNvSpPr>
          <a:spLocks noChangeArrowheads="1"/>
        </xdr:cNvSpPr>
      </xdr:nvSpPr>
      <xdr:spPr bwMode="auto">
        <a:xfrm>
          <a:off x="3381375" y="8553450"/>
          <a:ext cx="1129155"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or improvement) with an </a:t>
          </a:r>
        </a:p>
      </xdr:txBody>
    </xdr:sp>
    <xdr:clientData/>
  </xdr:oneCellAnchor>
  <xdr:oneCellAnchor>
    <xdr:from>
      <xdr:col>5</xdr:col>
      <xdr:colOff>504825</xdr:colOff>
      <xdr:row>52</xdr:row>
      <xdr:rowOff>152400</xdr:rowOff>
    </xdr:from>
    <xdr:ext cx="38100" cy="142875"/>
    <xdr:sp macro="" textlink="">
      <xdr:nvSpPr>
        <xdr:cNvPr id="3215" name="Rectangle 143">
          <a:extLst>
            <a:ext uri="{FF2B5EF4-FFF2-40B4-BE49-F238E27FC236}">
              <a16:creationId xmlns:a16="http://schemas.microsoft.com/office/drawing/2014/main" id="{7460B41C-7E94-E74D-4FB0-534486751A55}"/>
            </a:ext>
          </a:extLst>
        </xdr:cNvPr>
        <xdr:cNvSpPr>
          <a:spLocks noChangeArrowheads="1"/>
        </xdr:cNvSpPr>
      </xdr:nvSpPr>
      <xdr:spPr bwMode="auto">
        <a:xfrm>
          <a:off x="3381375" y="8677275"/>
          <a:ext cx="38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a:t>
          </a:r>
        </a:p>
      </xdr:txBody>
    </xdr:sp>
    <xdr:clientData/>
  </xdr:oneCellAnchor>
  <xdr:oneCellAnchor>
    <xdr:from>
      <xdr:col>5</xdr:col>
      <xdr:colOff>542925</xdr:colOff>
      <xdr:row>52</xdr:row>
      <xdr:rowOff>152400</xdr:rowOff>
    </xdr:from>
    <xdr:ext cx="57150" cy="142875"/>
    <xdr:sp macro="" textlink="">
      <xdr:nvSpPr>
        <xdr:cNvPr id="3216" name="Rectangle 144">
          <a:extLst>
            <a:ext uri="{FF2B5EF4-FFF2-40B4-BE49-F238E27FC236}">
              <a16:creationId xmlns:a16="http://schemas.microsoft.com/office/drawing/2014/main" id="{09F3B814-4F60-D6B1-5188-D2C8595F3490}"/>
            </a:ext>
          </a:extLst>
        </xdr:cNvPr>
        <xdr:cNvSpPr>
          <a:spLocks noChangeArrowheads="1"/>
        </xdr:cNvSpPr>
      </xdr:nvSpPr>
      <xdr:spPr bwMode="auto">
        <a:xfrm>
          <a:off x="3419475" y="8677275"/>
          <a:ext cx="571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x</a:t>
          </a:r>
        </a:p>
      </xdr:txBody>
    </xdr:sp>
    <xdr:clientData/>
  </xdr:oneCellAnchor>
  <xdr:oneCellAnchor>
    <xdr:from>
      <xdr:col>5</xdr:col>
      <xdr:colOff>600075</xdr:colOff>
      <xdr:row>52</xdr:row>
      <xdr:rowOff>152400</xdr:rowOff>
    </xdr:from>
    <xdr:ext cx="38100" cy="142875"/>
    <xdr:sp macro="" textlink="">
      <xdr:nvSpPr>
        <xdr:cNvPr id="3217" name="Rectangle 145">
          <a:extLst>
            <a:ext uri="{FF2B5EF4-FFF2-40B4-BE49-F238E27FC236}">
              <a16:creationId xmlns:a16="http://schemas.microsoft.com/office/drawing/2014/main" id="{10E6F4AA-541C-522C-8033-697281DDD92D}"/>
            </a:ext>
          </a:extLst>
        </xdr:cNvPr>
        <xdr:cNvSpPr>
          <a:spLocks noChangeArrowheads="1"/>
        </xdr:cNvSpPr>
      </xdr:nvSpPr>
      <xdr:spPr bwMode="auto">
        <a:xfrm>
          <a:off x="3476625" y="8677275"/>
          <a:ext cx="38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a:t>
          </a:r>
        </a:p>
      </xdr:txBody>
    </xdr:sp>
    <xdr:clientData/>
  </xdr:oneCellAnchor>
  <xdr:twoCellAnchor>
    <xdr:from>
      <xdr:col>8</xdr:col>
      <xdr:colOff>152400</xdr:colOff>
      <xdr:row>53</xdr:row>
      <xdr:rowOff>133350</xdr:rowOff>
    </xdr:from>
    <xdr:to>
      <xdr:col>11</xdr:col>
      <xdr:colOff>133350</xdr:colOff>
      <xdr:row>56</xdr:row>
      <xdr:rowOff>142875</xdr:rowOff>
    </xdr:to>
    <xdr:sp macro="" textlink="">
      <xdr:nvSpPr>
        <xdr:cNvPr id="3218" name="Freeform 146">
          <a:extLst>
            <a:ext uri="{FF2B5EF4-FFF2-40B4-BE49-F238E27FC236}">
              <a16:creationId xmlns:a16="http://schemas.microsoft.com/office/drawing/2014/main" id="{66C953E0-7E68-546F-5151-37B1E7FEA930}"/>
            </a:ext>
          </a:extLst>
        </xdr:cNvPr>
        <xdr:cNvSpPr>
          <a:spLocks/>
        </xdr:cNvSpPr>
      </xdr:nvSpPr>
      <xdr:spPr bwMode="auto">
        <a:xfrm>
          <a:off x="4857750" y="8820150"/>
          <a:ext cx="1809750" cy="495300"/>
        </a:xfrm>
        <a:custGeom>
          <a:avLst/>
          <a:gdLst>
            <a:gd name="T0" fmla="*/ 177 w 1713"/>
            <a:gd name="T1" fmla="*/ 2 h 466"/>
            <a:gd name="T2" fmla="*/ 116 w 1713"/>
            <a:gd name="T3" fmla="*/ 10 h 466"/>
            <a:gd name="T4" fmla="*/ 80 w 1713"/>
            <a:gd name="T5" fmla="*/ 18 h 466"/>
            <a:gd name="T6" fmla="*/ 51 w 1713"/>
            <a:gd name="T7" fmla="*/ 29 h 466"/>
            <a:gd name="T8" fmla="*/ 27 w 1713"/>
            <a:gd name="T9" fmla="*/ 41 h 466"/>
            <a:gd name="T10" fmla="*/ 10 w 1713"/>
            <a:gd name="T11" fmla="*/ 54 h 466"/>
            <a:gd name="T12" fmla="*/ 1 w 1713"/>
            <a:gd name="T13" fmla="*/ 70 h 466"/>
            <a:gd name="T14" fmla="*/ 0 w 1713"/>
            <a:gd name="T15" fmla="*/ 272 h 466"/>
            <a:gd name="T16" fmla="*/ 1 w 1713"/>
            <a:gd name="T17" fmla="*/ 396 h 466"/>
            <a:gd name="T18" fmla="*/ 10 w 1713"/>
            <a:gd name="T19" fmla="*/ 411 h 466"/>
            <a:gd name="T20" fmla="*/ 27 w 1713"/>
            <a:gd name="T21" fmla="*/ 426 h 466"/>
            <a:gd name="T22" fmla="*/ 51 w 1713"/>
            <a:gd name="T23" fmla="*/ 438 h 466"/>
            <a:gd name="T24" fmla="*/ 80 w 1713"/>
            <a:gd name="T25" fmla="*/ 449 h 466"/>
            <a:gd name="T26" fmla="*/ 116 w 1713"/>
            <a:gd name="T27" fmla="*/ 456 h 466"/>
            <a:gd name="T28" fmla="*/ 177 w 1713"/>
            <a:gd name="T29" fmla="*/ 465 h 466"/>
            <a:gd name="T30" fmla="*/ 776 w 1713"/>
            <a:gd name="T31" fmla="*/ 466 h 466"/>
            <a:gd name="T32" fmla="*/ 1153 w 1713"/>
            <a:gd name="T33" fmla="*/ 465 h 466"/>
            <a:gd name="T34" fmla="*/ 1215 w 1713"/>
            <a:gd name="T35" fmla="*/ 456 h 466"/>
            <a:gd name="T36" fmla="*/ 1250 w 1713"/>
            <a:gd name="T37" fmla="*/ 449 h 466"/>
            <a:gd name="T38" fmla="*/ 1280 w 1713"/>
            <a:gd name="T39" fmla="*/ 438 h 466"/>
            <a:gd name="T40" fmla="*/ 1304 w 1713"/>
            <a:gd name="T41" fmla="*/ 426 h 466"/>
            <a:gd name="T42" fmla="*/ 1321 w 1713"/>
            <a:gd name="T43" fmla="*/ 411 h 466"/>
            <a:gd name="T44" fmla="*/ 1329 w 1713"/>
            <a:gd name="T45" fmla="*/ 396 h 466"/>
            <a:gd name="T46" fmla="*/ 1713 w 1713"/>
            <a:gd name="T47" fmla="*/ 413 h 466"/>
            <a:gd name="T48" fmla="*/ 1330 w 1713"/>
            <a:gd name="T49" fmla="*/ 78 h 466"/>
            <a:gd name="T50" fmla="*/ 1326 w 1713"/>
            <a:gd name="T51" fmla="*/ 62 h 466"/>
            <a:gd name="T52" fmla="*/ 1313 w 1713"/>
            <a:gd name="T53" fmla="*/ 48 h 466"/>
            <a:gd name="T54" fmla="*/ 1293 w 1713"/>
            <a:gd name="T55" fmla="*/ 35 h 466"/>
            <a:gd name="T56" fmla="*/ 1266 w 1713"/>
            <a:gd name="T57" fmla="*/ 24 h 466"/>
            <a:gd name="T58" fmla="*/ 1233 w 1713"/>
            <a:gd name="T59" fmla="*/ 14 h 466"/>
            <a:gd name="T60" fmla="*/ 1195 w 1713"/>
            <a:gd name="T61" fmla="*/ 7 h 466"/>
            <a:gd name="T62" fmla="*/ 1108 w 1713"/>
            <a:gd name="T63" fmla="*/ 0 h 466"/>
            <a:gd name="T64" fmla="*/ 221 w 1713"/>
            <a:gd name="T65" fmla="*/ 0 h 4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713" h="466">
              <a:moveTo>
                <a:pt x="221" y="0"/>
              </a:moveTo>
              <a:lnTo>
                <a:pt x="177" y="2"/>
              </a:lnTo>
              <a:lnTo>
                <a:pt x="135" y="7"/>
              </a:lnTo>
              <a:lnTo>
                <a:pt x="116" y="10"/>
              </a:lnTo>
              <a:lnTo>
                <a:pt x="98" y="14"/>
              </a:lnTo>
              <a:lnTo>
                <a:pt x="80" y="18"/>
              </a:lnTo>
              <a:lnTo>
                <a:pt x="65" y="24"/>
              </a:lnTo>
              <a:lnTo>
                <a:pt x="51" y="29"/>
              </a:lnTo>
              <a:lnTo>
                <a:pt x="38" y="35"/>
              </a:lnTo>
              <a:lnTo>
                <a:pt x="27" y="41"/>
              </a:lnTo>
              <a:lnTo>
                <a:pt x="18" y="48"/>
              </a:lnTo>
              <a:lnTo>
                <a:pt x="10" y="54"/>
              </a:lnTo>
              <a:lnTo>
                <a:pt x="5" y="62"/>
              </a:lnTo>
              <a:lnTo>
                <a:pt x="1" y="70"/>
              </a:lnTo>
              <a:lnTo>
                <a:pt x="0" y="78"/>
              </a:lnTo>
              <a:lnTo>
                <a:pt x="0" y="272"/>
              </a:lnTo>
              <a:lnTo>
                <a:pt x="0" y="388"/>
              </a:lnTo>
              <a:lnTo>
                <a:pt x="1" y="396"/>
              </a:lnTo>
              <a:lnTo>
                <a:pt x="5" y="403"/>
              </a:lnTo>
              <a:lnTo>
                <a:pt x="10" y="411"/>
              </a:lnTo>
              <a:lnTo>
                <a:pt x="18" y="419"/>
              </a:lnTo>
              <a:lnTo>
                <a:pt x="27" y="426"/>
              </a:lnTo>
              <a:lnTo>
                <a:pt x="38" y="432"/>
              </a:lnTo>
              <a:lnTo>
                <a:pt x="51" y="438"/>
              </a:lnTo>
              <a:lnTo>
                <a:pt x="65" y="443"/>
              </a:lnTo>
              <a:lnTo>
                <a:pt x="80" y="449"/>
              </a:lnTo>
              <a:lnTo>
                <a:pt x="98" y="453"/>
              </a:lnTo>
              <a:lnTo>
                <a:pt x="116" y="456"/>
              </a:lnTo>
              <a:lnTo>
                <a:pt x="135" y="460"/>
              </a:lnTo>
              <a:lnTo>
                <a:pt x="177" y="465"/>
              </a:lnTo>
              <a:lnTo>
                <a:pt x="221" y="466"/>
              </a:lnTo>
              <a:lnTo>
                <a:pt x="776" y="466"/>
              </a:lnTo>
              <a:lnTo>
                <a:pt x="1108" y="466"/>
              </a:lnTo>
              <a:lnTo>
                <a:pt x="1153" y="465"/>
              </a:lnTo>
              <a:lnTo>
                <a:pt x="1195" y="460"/>
              </a:lnTo>
              <a:lnTo>
                <a:pt x="1215" y="456"/>
              </a:lnTo>
              <a:lnTo>
                <a:pt x="1233" y="453"/>
              </a:lnTo>
              <a:lnTo>
                <a:pt x="1250" y="449"/>
              </a:lnTo>
              <a:lnTo>
                <a:pt x="1266" y="443"/>
              </a:lnTo>
              <a:lnTo>
                <a:pt x="1280" y="438"/>
              </a:lnTo>
              <a:lnTo>
                <a:pt x="1293" y="432"/>
              </a:lnTo>
              <a:lnTo>
                <a:pt x="1304" y="426"/>
              </a:lnTo>
              <a:lnTo>
                <a:pt x="1313" y="419"/>
              </a:lnTo>
              <a:lnTo>
                <a:pt x="1321" y="411"/>
              </a:lnTo>
              <a:lnTo>
                <a:pt x="1326" y="403"/>
              </a:lnTo>
              <a:lnTo>
                <a:pt x="1329" y="396"/>
              </a:lnTo>
              <a:lnTo>
                <a:pt x="1330" y="388"/>
              </a:lnTo>
              <a:lnTo>
                <a:pt x="1713" y="413"/>
              </a:lnTo>
              <a:lnTo>
                <a:pt x="1330" y="272"/>
              </a:lnTo>
              <a:lnTo>
                <a:pt x="1330" y="78"/>
              </a:lnTo>
              <a:lnTo>
                <a:pt x="1329" y="70"/>
              </a:lnTo>
              <a:lnTo>
                <a:pt x="1326" y="62"/>
              </a:lnTo>
              <a:lnTo>
                <a:pt x="1321" y="54"/>
              </a:lnTo>
              <a:lnTo>
                <a:pt x="1313" y="48"/>
              </a:lnTo>
              <a:lnTo>
                <a:pt x="1304" y="41"/>
              </a:lnTo>
              <a:lnTo>
                <a:pt x="1293" y="35"/>
              </a:lnTo>
              <a:lnTo>
                <a:pt x="1280" y="29"/>
              </a:lnTo>
              <a:lnTo>
                <a:pt x="1266" y="24"/>
              </a:lnTo>
              <a:lnTo>
                <a:pt x="1250" y="18"/>
              </a:lnTo>
              <a:lnTo>
                <a:pt x="1233" y="14"/>
              </a:lnTo>
              <a:lnTo>
                <a:pt x="1215" y="10"/>
              </a:lnTo>
              <a:lnTo>
                <a:pt x="1195" y="7"/>
              </a:lnTo>
              <a:lnTo>
                <a:pt x="1153" y="2"/>
              </a:lnTo>
              <a:lnTo>
                <a:pt x="1108" y="0"/>
              </a:lnTo>
              <a:lnTo>
                <a:pt x="776" y="0"/>
              </a:lnTo>
              <a:lnTo>
                <a:pt x="221" y="0"/>
              </a:lnTo>
              <a:close/>
            </a:path>
          </a:pathLst>
        </a:custGeom>
        <a:solidFill>
          <a:srgbClr val="FFFF00"/>
        </a:solidFill>
        <a:ln w="9525">
          <a:solidFill>
            <a:srgbClr val="000000"/>
          </a:solidFill>
          <a:prstDash val="solid"/>
          <a:round/>
          <a:headEnd/>
          <a:tailEnd/>
        </a:ln>
      </xdr:spPr>
    </xdr:sp>
    <xdr:clientData/>
  </xdr:twoCellAnchor>
  <xdr:oneCellAnchor>
    <xdr:from>
      <xdr:col>8</xdr:col>
      <xdr:colOff>219075</xdr:colOff>
      <xdr:row>54</xdr:row>
      <xdr:rowOff>0</xdr:rowOff>
    </xdr:from>
    <xdr:ext cx="313676" cy="117917"/>
    <xdr:sp macro="" textlink="">
      <xdr:nvSpPr>
        <xdr:cNvPr id="3219" name="Rectangle 147">
          <a:extLst>
            <a:ext uri="{FF2B5EF4-FFF2-40B4-BE49-F238E27FC236}">
              <a16:creationId xmlns:a16="http://schemas.microsoft.com/office/drawing/2014/main" id="{0CED373B-DFEC-860C-3EB6-3A15C6C80B32}"/>
            </a:ext>
          </a:extLst>
        </xdr:cNvPr>
        <xdr:cNvSpPr>
          <a:spLocks noChangeArrowheads="1"/>
        </xdr:cNvSpPr>
      </xdr:nvSpPr>
      <xdr:spPr bwMode="auto">
        <a:xfrm>
          <a:off x="4924425" y="8848725"/>
          <a:ext cx="313676"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Points </a:t>
          </a:r>
        </a:p>
      </xdr:txBody>
    </xdr:sp>
    <xdr:clientData/>
  </xdr:oneCellAnchor>
  <xdr:oneCellAnchor>
    <xdr:from>
      <xdr:col>8</xdr:col>
      <xdr:colOff>542925</xdr:colOff>
      <xdr:row>54</xdr:row>
      <xdr:rowOff>0</xdr:rowOff>
    </xdr:from>
    <xdr:ext cx="199735" cy="117917"/>
    <xdr:sp macro="" textlink="">
      <xdr:nvSpPr>
        <xdr:cNvPr id="3220" name="Rectangle 148">
          <a:extLst>
            <a:ext uri="{FF2B5EF4-FFF2-40B4-BE49-F238E27FC236}">
              <a16:creationId xmlns:a16="http://schemas.microsoft.com/office/drawing/2014/main" id="{E87C4A70-D924-8983-16BA-D01C5D7998EE}"/>
            </a:ext>
          </a:extLst>
        </xdr:cNvPr>
        <xdr:cNvSpPr>
          <a:spLocks noChangeArrowheads="1"/>
        </xdr:cNvSpPr>
      </xdr:nvSpPr>
      <xdr:spPr bwMode="auto">
        <a:xfrm>
          <a:off x="5248275" y="8848725"/>
          <a:ext cx="199735"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and </a:t>
          </a:r>
        </a:p>
      </xdr:txBody>
    </xdr:sp>
    <xdr:clientData/>
  </xdr:oneCellAnchor>
  <xdr:oneCellAnchor>
    <xdr:from>
      <xdr:col>9</xdr:col>
      <xdr:colOff>123825</xdr:colOff>
      <xdr:row>54</xdr:row>
      <xdr:rowOff>0</xdr:rowOff>
    </xdr:from>
    <xdr:ext cx="296556" cy="117917"/>
    <xdr:sp macro="" textlink="">
      <xdr:nvSpPr>
        <xdr:cNvPr id="3221" name="Rectangle 149">
          <a:extLst>
            <a:ext uri="{FF2B5EF4-FFF2-40B4-BE49-F238E27FC236}">
              <a16:creationId xmlns:a16="http://schemas.microsoft.com/office/drawing/2014/main" id="{DB653583-4307-CB45-78E3-BABD4E227BB2}"/>
            </a:ext>
          </a:extLst>
        </xdr:cNvPr>
        <xdr:cNvSpPr>
          <a:spLocks noChangeArrowheads="1"/>
        </xdr:cNvSpPr>
      </xdr:nvSpPr>
      <xdr:spPr bwMode="auto">
        <a:xfrm>
          <a:off x="5438775" y="8848725"/>
          <a:ext cx="296556"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Rating</a:t>
          </a:r>
        </a:p>
      </xdr:txBody>
    </xdr:sp>
    <xdr:clientData/>
  </xdr:oneCellAnchor>
  <xdr:oneCellAnchor>
    <xdr:from>
      <xdr:col>9</xdr:col>
      <xdr:colOff>428625</xdr:colOff>
      <xdr:row>54</xdr:row>
      <xdr:rowOff>0</xdr:rowOff>
    </xdr:from>
    <xdr:ext cx="479298" cy="117917"/>
    <xdr:sp macro="" textlink="">
      <xdr:nvSpPr>
        <xdr:cNvPr id="3222" name="Rectangle 150">
          <a:extLst>
            <a:ext uri="{FF2B5EF4-FFF2-40B4-BE49-F238E27FC236}">
              <a16:creationId xmlns:a16="http://schemas.microsoft.com/office/drawing/2014/main" id="{03D4B120-B173-01D7-6D3C-3BC1D206453B}"/>
            </a:ext>
          </a:extLst>
        </xdr:cNvPr>
        <xdr:cNvSpPr>
          <a:spLocks noChangeArrowheads="1"/>
        </xdr:cNvSpPr>
      </xdr:nvSpPr>
      <xdr:spPr bwMode="auto">
        <a:xfrm>
          <a:off x="5743575" y="8848725"/>
          <a:ext cx="479298"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 based on </a:t>
          </a:r>
        </a:p>
      </xdr:txBody>
    </xdr:sp>
    <xdr:clientData/>
  </xdr:oneCellAnchor>
  <xdr:oneCellAnchor>
    <xdr:from>
      <xdr:col>8</xdr:col>
      <xdr:colOff>219075</xdr:colOff>
      <xdr:row>54</xdr:row>
      <xdr:rowOff>123825</xdr:rowOff>
    </xdr:from>
    <xdr:ext cx="575927" cy="117917"/>
    <xdr:sp macro="" textlink="">
      <xdr:nvSpPr>
        <xdr:cNvPr id="3223" name="Rectangle 151">
          <a:extLst>
            <a:ext uri="{FF2B5EF4-FFF2-40B4-BE49-F238E27FC236}">
              <a16:creationId xmlns:a16="http://schemas.microsoft.com/office/drawing/2014/main" id="{62E20267-3933-2AA2-C9E6-E4375264501C}"/>
            </a:ext>
          </a:extLst>
        </xdr:cNvPr>
        <xdr:cNvSpPr>
          <a:spLocks noChangeArrowheads="1"/>
        </xdr:cNvSpPr>
      </xdr:nvSpPr>
      <xdr:spPr bwMode="auto">
        <a:xfrm>
          <a:off x="4924425" y="8972550"/>
          <a:ext cx="575927"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Project Type</a:t>
          </a:r>
        </a:p>
      </xdr:txBody>
    </xdr:sp>
    <xdr:clientData/>
  </xdr:oneCellAnchor>
  <xdr:oneCellAnchor>
    <xdr:from>
      <xdr:col>9</xdr:col>
      <xdr:colOff>190500</xdr:colOff>
      <xdr:row>54</xdr:row>
      <xdr:rowOff>123825</xdr:rowOff>
    </xdr:from>
    <xdr:ext cx="57067" cy="117917"/>
    <xdr:sp macro="" textlink="">
      <xdr:nvSpPr>
        <xdr:cNvPr id="3224" name="Rectangle 152">
          <a:extLst>
            <a:ext uri="{FF2B5EF4-FFF2-40B4-BE49-F238E27FC236}">
              <a16:creationId xmlns:a16="http://schemas.microsoft.com/office/drawing/2014/main" id="{53B0804C-452F-2A3A-4F11-3CEF0AFDF0E1}"/>
            </a:ext>
          </a:extLst>
        </xdr:cNvPr>
        <xdr:cNvSpPr>
          <a:spLocks noChangeArrowheads="1"/>
        </xdr:cNvSpPr>
      </xdr:nvSpPr>
      <xdr:spPr bwMode="auto">
        <a:xfrm>
          <a:off x="5505450" y="8972550"/>
          <a:ext cx="57067"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 </a:t>
          </a:r>
        </a:p>
      </xdr:txBody>
    </xdr:sp>
    <xdr:clientData/>
  </xdr:oneCellAnchor>
  <xdr:oneCellAnchor>
    <xdr:from>
      <xdr:col>9</xdr:col>
      <xdr:colOff>247650</xdr:colOff>
      <xdr:row>54</xdr:row>
      <xdr:rowOff>123825</xdr:rowOff>
    </xdr:from>
    <xdr:ext cx="667299" cy="117917"/>
    <xdr:sp macro="" textlink="">
      <xdr:nvSpPr>
        <xdr:cNvPr id="3225" name="Rectangle 153">
          <a:extLst>
            <a:ext uri="{FF2B5EF4-FFF2-40B4-BE49-F238E27FC236}">
              <a16:creationId xmlns:a16="http://schemas.microsoft.com/office/drawing/2014/main" id="{EAE99039-EB06-7BC5-D46C-AEDCE27357B3}"/>
            </a:ext>
          </a:extLst>
        </xdr:cNvPr>
        <xdr:cNvSpPr>
          <a:spLocks noChangeArrowheads="1"/>
        </xdr:cNvSpPr>
      </xdr:nvSpPr>
      <xdr:spPr bwMode="auto">
        <a:xfrm>
          <a:off x="5562600" y="8972550"/>
          <a:ext cx="667299"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Project Scope </a:t>
          </a:r>
        </a:p>
      </xdr:txBody>
    </xdr:sp>
    <xdr:clientData/>
  </xdr:oneCellAnchor>
  <xdr:oneCellAnchor>
    <xdr:from>
      <xdr:col>8</xdr:col>
      <xdr:colOff>219075</xdr:colOff>
      <xdr:row>55</xdr:row>
      <xdr:rowOff>85725</xdr:rowOff>
    </xdr:from>
    <xdr:ext cx="199735" cy="117917"/>
    <xdr:sp macro="" textlink="">
      <xdr:nvSpPr>
        <xdr:cNvPr id="3226" name="Rectangle 154">
          <a:extLst>
            <a:ext uri="{FF2B5EF4-FFF2-40B4-BE49-F238E27FC236}">
              <a16:creationId xmlns:a16="http://schemas.microsoft.com/office/drawing/2014/main" id="{6D98F60B-5E23-7529-3973-9D426EB313CF}"/>
            </a:ext>
          </a:extLst>
        </xdr:cNvPr>
        <xdr:cNvSpPr>
          <a:spLocks noChangeArrowheads="1"/>
        </xdr:cNvSpPr>
      </xdr:nvSpPr>
      <xdr:spPr bwMode="auto">
        <a:xfrm>
          <a:off x="4924425" y="9096375"/>
          <a:ext cx="199735"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and </a:t>
          </a:r>
        </a:p>
      </xdr:txBody>
    </xdr:sp>
    <xdr:clientData/>
  </xdr:oneCellAnchor>
  <xdr:oneCellAnchor>
    <xdr:from>
      <xdr:col>8</xdr:col>
      <xdr:colOff>409575</xdr:colOff>
      <xdr:row>55</xdr:row>
      <xdr:rowOff>85725</xdr:rowOff>
    </xdr:from>
    <xdr:ext cx="752770" cy="117917"/>
    <xdr:sp macro="" textlink="">
      <xdr:nvSpPr>
        <xdr:cNvPr id="3227" name="Rectangle 155">
          <a:extLst>
            <a:ext uri="{FF2B5EF4-FFF2-40B4-BE49-F238E27FC236}">
              <a16:creationId xmlns:a16="http://schemas.microsoft.com/office/drawing/2014/main" id="{99C5E8D1-4A69-6CC8-2EE6-8260A5257131}"/>
            </a:ext>
          </a:extLst>
        </xdr:cNvPr>
        <xdr:cNvSpPr>
          <a:spLocks noChangeArrowheads="1"/>
        </xdr:cNvSpPr>
      </xdr:nvSpPr>
      <xdr:spPr bwMode="auto">
        <a:xfrm>
          <a:off x="5114925" y="9096375"/>
          <a:ext cx="752770"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Design Proposal</a:t>
          </a:r>
        </a:p>
      </xdr:txBody>
    </xdr:sp>
    <xdr:clientData/>
  </xdr:oneCellAnchor>
  <xdr:twoCellAnchor>
    <xdr:from>
      <xdr:col>6</xdr:col>
      <xdr:colOff>47625</xdr:colOff>
      <xdr:row>60</xdr:row>
      <xdr:rowOff>66675</xdr:rowOff>
    </xdr:from>
    <xdr:to>
      <xdr:col>9</xdr:col>
      <xdr:colOff>542925</xdr:colOff>
      <xdr:row>62</xdr:row>
      <xdr:rowOff>38100</xdr:rowOff>
    </xdr:to>
    <xdr:sp macro="" textlink="">
      <xdr:nvSpPr>
        <xdr:cNvPr id="3228" name="Freeform 156">
          <a:extLst>
            <a:ext uri="{FF2B5EF4-FFF2-40B4-BE49-F238E27FC236}">
              <a16:creationId xmlns:a16="http://schemas.microsoft.com/office/drawing/2014/main" id="{07EC5280-DCAD-A77D-5E99-1F3832D5FEAB}"/>
            </a:ext>
          </a:extLst>
        </xdr:cNvPr>
        <xdr:cNvSpPr>
          <a:spLocks/>
        </xdr:cNvSpPr>
      </xdr:nvSpPr>
      <xdr:spPr bwMode="auto">
        <a:xfrm>
          <a:off x="3533775" y="9886950"/>
          <a:ext cx="2324100" cy="295275"/>
        </a:xfrm>
        <a:custGeom>
          <a:avLst/>
          <a:gdLst>
            <a:gd name="T0" fmla="*/ 240 w 2191"/>
            <a:gd name="T1" fmla="*/ 1 h 286"/>
            <a:gd name="T2" fmla="*/ 184 w 2191"/>
            <a:gd name="T3" fmla="*/ 3 h 286"/>
            <a:gd name="T4" fmla="*/ 132 w 2191"/>
            <a:gd name="T5" fmla="*/ 7 h 286"/>
            <a:gd name="T6" fmla="*/ 88 w 2191"/>
            <a:gd name="T7" fmla="*/ 14 h 286"/>
            <a:gd name="T8" fmla="*/ 52 w 2191"/>
            <a:gd name="T9" fmla="*/ 21 h 286"/>
            <a:gd name="T10" fmla="*/ 23 w 2191"/>
            <a:gd name="T11" fmla="*/ 28 h 286"/>
            <a:gd name="T12" fmla="*/ 7 w 2191"/>
            <a:gd name="T13" fmla="*/ 37 h 286"/>
            <a:gd name="T14" fmla="*/ 0 w 2191"/>
            <a:gd name="T15" fmla="*/ 47 h 286"/>
            <a:gd name="T16" fmla="*/ 0 w 2191"/>
            <a:gd name="T17" fmla="*/ 239 h 286"/>
            <a:gd name="T18" fmla="*/ 7 w 2191"/>
            <a:gd name="T19" fmla="*/ 249 h 286"/>
            <a:gd name="T20" fmla="*/ 23 w 2191"/>
            <a:gd name="T21" fmla="*/ 257 h 286"/>
            <a:gd name="T22" fmla="*/ 52 w 2191"/>
            <a:gd name="T23" fmla="*/ 265 h 286"/>
            <a:gd name="T24" fmla="*/ 88 w 2191"/>
            <a:gd name="T25" fmla="*/ 273 h 286"/>
            <a:gd name="T26" fmla="*/ 132 w 2191"/>
            <a:gd name="T27" fmla="*/ 278 h 286"/>
            <a:gd name="T28" fmla="*/ 184 w 2191"/>
            <a:gd name="T29" fmla="*/ 283 h 286"/>
            <a:gd name="T30" fmla="*/ 240 w 2191"/>
            <a:gd name="T31" fmla="*/ 285 h 286"/>
            <a:gd name="T32" fmla="*/ 1050 w 2191"/>
            <a:gd name="T33" fmla="*/ 286 h 286"/>
            <a:gd name="T34" fmla="*/ 1560 w 2191"/>
            <a:gd name="T35" fmla="*/ 285 h 286"/>
            <a:gd name="T36" fmla="*/ 1617 w 2191"/>
            <a:gd name="T37" fmla="*/ 283 h 286"/>
            <a:gd name="T38" fmla="*/ 1668 w 2191"/>
            <a:gd name="T39" fmla="*/ 278 h 286"/>
            <a:gd name="T40" fmla="*/ 1712 w 2191"/>
            <a:gd name="T41" fmla="*/ 273 h 286"/>
            <a:gd name="T42" fmla="*/ 1749 w 2191"/>
            <a:gd name="T43" fmla="*/ 265 h 286"/>
            <a:gd name="T44" fmla="*/ 1777 w 2191"/>
            <a:gd name="T45" fmla="*/ 257 h 286"/>
            <a:gd name="T46" fmla="*/ 1794 w 2191"/>
            <a:gd name="T47" fmla="*/ 249 h 286"/>
            <a:gd name="T48" fmla="*/ 1800 w 2191"/>
            <a:gd name="T49" fmla="*/ 239 h 286"/>
            <a:gd name="T50" fmla="*/ 1800 w 2191"/>
            <a:gd name="T51" fmla="*/ 167 h 286"/>
            <a:gd name="T52" fmla="*/ 1799 w 2191"/>
            <a:gd name="T53" fmla="*/ 43 h 286"/>
            <a:gd name="T54" fmla="*/ 1787 w 2191"/>
            <a:gd name="T55" fmla="*/ 33 h 286"/>
            <a:gd name="T56" fmla="*/ 1764 w 2191"/>
            <a:gd name="T57" fmla="*/ 24 h 286"/>
            <a:gd name="T58" fmla="*/ 1732 w 2191"/>
            <a:gd name="T59" fmla="*/ 17 h 286"/>
            <a:gd name="T60" fmla="*/ 1691 w 2191"/>
            <a:gd name="T61" fmla="*/ 11 h 286"/>
            <a:gd name="T62" fmla="*/ 1643 w 2191"/>
            <a:gd name="T63" fmla="*/ 5 h 286"/>
            <a:gd name="T64" fmla="*/ 1589 w 2191"/>
            <a:gd name="T65" fmla="*/ 2 h 286"/>
            <a:gd name="T66" fmla="*/ 1500 w 2191"/>
            <a:gd name="T67" fmla="*/ 0 h 286"/>
            <a:gd name="T68" fmla="*/ 300 w 2191"/>
            <a:gd name="T69" fmla="*/ 0 h 2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2191" h="286">
              <a:moveTo>
                <a:pt x="300" y="0"/>
              </a:moveTo>
              <a:lnTo>
                <a:pt x="240" y="1"/>
              </a:lnTo>
              <a:lnTo>
                <a:pt x="211" y="2"/>
              </a:lnTo>
              <a:lnTo>
                <a:pt x="184" y="3"/>
              </a:lnTo>
              <a:lnTo>
                <a:pt x="157" y="5"/>
              </a:lnTo>
              <a:lnTo>
                <a:pt x="132" y="7"/>
              </a:lnTo>
              <a:lnTo>
                <a:pt x="109" y="11"/>
              </a:lnTo>
              <a:lnTo>
                <a:pt x="88" y="14"/>
              </a:lnTo>
              <a:lnTo>
                <a:pt x="68" y="17"/>
              </a:lnTo>
              <a:lnTo>
                <a:pt x="52" y="21"/>
              </a:lnTo>
              <a:lnTo>
                <a:pt x="36" y="24"/>
              </a:lnTo>
              <a:lnTo>
                <a:pt x="23" y="28"/>
              </a:lnTo>
              <a:lnTo>
                <a:pt x="13" y="33"/>
              </a:lnTo>
              <a:lnTo>
                <a:pt x="7" y="37"/>
              </a:lnTo>
              <a:lnTo>
                <a:pt x="1" y="43"/>
              </a:lnTo>
              <a:lnTo>
                <a:pt x="0" y="47"/>
              </a:lnTo>
              <a:lnTo>
                <a:pt x="0" y="167"/>
              </a:lnTo>
              <a:lnTo>
                <a:pt x="0" y="239"/>
              </a:lnTo>
              <a:lnTo>
                <a:pt x="1" y="243"/>
              </a:lnTo>
              <a:lnTo>
                <a:pt x="7" y="249"/>
              </a:lnTo>
              <a:lnTo>
                <a:pt x="13" y="253"/>
              </a:lnTo>
              <a:lnTo>
                <a:pt x="23" y="257"/>
              </a:lnTo>
              <a:lnTo>
                <a:pt x="36" y="262"/>
              </a:lnTo>
              <a:lnTo>
                <a:pt x="52" y="265"/>
              </a:lnTo>
              <a:lnTo>
                <a:pt x="68" y="268"/>
              </a:lnTo>
              <a:lnTo>
                <a:pt x="88" y="273"/>
              </a:lnTo>
              <a:lnTo>
                <a:pt x="109" y="275"/>
              </a:lnTo>
              <a:lnTo>
                <a:pt x="132" y="278"/>
              </a:lnTo>
              <a:lnTo>
                <a:pt x="157" y="280"/>
              </a:lnTo>
              <a:lnTo>
                <a:pt x="184" y="283"/>
              </a:lnTo>
              <a:lnTo>
                <a:pt x="211" y="284"/>
              </a:lnTo>
              <a:lnTo>
                <a:pt x="240" y="285"/>
              </a:lnTo>
              <a:lnTo>
                <a:pt x="300" y="286"/>
              </a:lnTo>
              <a:lnTo>
                <a:pt x="1050" y="286"/>
              </a:lnTo>
              <a:lnTo>
                <a:pt x="1500" y="286"/>
              </a:lnTo>
              <a:lnTo>
                <a:pt x="1560" y="285"/>
              </a:lnTo>
              <a:lnTo>
                <a:pt x="1589" y="284"/>
              </a:lnTo>
              <a:lnTo>
                <a:pt x="1617" y="283"/>
              </a:lnTo>
              <a:lnTo>
                <a:pt x="1643" y="280"/>
              </a:lnTo>
              <a:lnTo>
                <a:pt x="1668" y="278"/>
              </a:lnTo>
              <a:lnTo>
                <a:pt x="1691" y="275"/>
              </a:lnTo>
              <a:lnTo>
                <a:pt x="1712" y="273"/>
              </a:lnTo>
              <a:lnTo>
                <a:pt x="1732" y="268"/>
              </a:lnTo>
              <a:lnTo>
                <a:pt x="1749" y="265"/>
              </a:lnTo>
              <a:lnTo>
                <a:pt x="1764" y="262"/>
              </a:lnTo>
              <a:lnTo>
                <a:pt x="1777" y="257"/>
              </a:lnTo>
              <a:lnTo>
                <a:pt x="1787" y="253"/>
              </a:lnTo>
              <a:lnTo>
                <a:pt x="1794" y="249"/>
              </a:lnTo>
              <a:lnTo>
                <a:pt x="1799" y="243"/>
              </a:lnTo>
              <a:lnTo>
                <a:pt x="1800" y="239"/>
              </a:lnTo>
              <a:lnTo>
                <a:pt x="2191" y="260"/>
              </a:lnTo>
              <a:lnTo>
                <a:pt x="1800" y="167"/>
              </a:lnTo>
              <a:lnTo>
                <a:pt x="1800" y="47"/>
              </a:lnTo>
              <a:lnTo>
                <a:pt x="1799" y="43"/>
              </a:lnTo>
              <a:lnTo>
                <a:pt x="1794" y="37"/>
              </a:lnTo>
              <a:lnTo>
                <a:pt x="1787" y="33"/>
              </a:lnTo>
              <a:lnTo>
                <a:pt x="1777" y="28"/>
              </a:lnTo>
              <a:lnTo>
                <a:pt x="1764" y="24"/>
              </a:lnTo>
              <a:lnTo>
                <a:pt x="1749" y="21"/>
              </a:lnTo>
              <a:lnTo>
                <a:pt x="1732" y="17"/>
              </a:lnTo>
              <a:lnTo>
                <a:pt x="1712" y="14"/>
              </a:lnTo>
              <a:lnTo>
                <a:pt x="1691" y="11"/>
              </a:lnTo>
              <a:lnTo>
                <a:pt x="1668" y="7"/>
              </a:lnTo>
              <a:lnTo>
                <a:pt x="1643" y="5"/>
              </a:lnTo>
              <a:lnTo>
                <a:pt x="1617" y="3"/>
              </a:lnTo>
              <a:lnTo>
                <a:pt x="1589" y="2"/>
              </a:lnTo>
              <a:lnTo>
                <a:pt x="1560" y="1"/>
              </a:lnTo>
              <a:lnTo>
                <a:pt x="1500" y="0"/>
              </a:lnTo>
              <a:lnTo>
                <a:pt x="1050" y="0"/>
              </a:lnTo>
              <a:lnTo>
                <a:pt x="300" y="0"/>
              </a:lnTo>
              <a:close/>
            </a:path>
          </a:pathLst>
        </a:custGeom>
        <a:solidFill>
          <a:srgbClr val="FFFF00"/>
        </a:solidFill>
        <a:ln w="9525">
          <a:solidFill>
            <a:srgbClr val="000000"/>
          </a:solidFill>
          <a:prstDash val="solid"/>
          <a:round/>
          <a:headEnd/>
          <a:tailEnd/>
        </a:ln>
      </xdr:spPr>
    </xdr:sp>
    <xdr:clientData/>
  </xdr:twoCellAnchor>
  <xdr:oneCellAnchor>
    <xdr:from>
      <xdr:col>6</xdr:col>
      <xdr:colOff>133350</xdr:colOff>
      <xdr:row>60</xdr:row>
      <xdr:rowOff>76200</xdr:rowOff>
    </xdr:from>
    <xdr:ext cx="872547" cy="117917"/>
    <xdr:sp macro="" textlink="">
      <xdr:nvSpPr>
        <xdr:cNvPr id="3229" name="Rectangle 157">
          <a:extLst>
            <a:ext uri="{FF2B5EF4-FFF2-40B4-BE49-F238E27FC236}">
              <a16:creationId xmlns:a16="http://schemas.microsoft.com/office/drawing/2014/main" id="{EC11408F-5C56-0B5D-9737-931CEB3C1707}"/>
            </a:ext>
          </a:extLst>
        </xdr:cNvPr>
        <xdr:cNvSpPr>
          <a:spLocks noChangeArrowheads="1"/>
        </xdr:cNvSpPr>
      </xdr:nvSpPr>
      <xdr:spPr bwMode="auto">
        <a:xfrm>
          <a:off x="3619500" y="9896475"/>
          <a:ext cx="872547"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Required Elements</a:t>
          </a:r>
        </a:p>
      </xdr:txBody>
    </xdr:sp>
    <xdr:clientData/>
  </xdr:oneCellAnchor>
  <xdr:oneCellAnchor>
    <xdr:from>
      <xdr:col>7</xdr:col>
      <xdr:colOff>400050</xdr:colOff>
      <xdr:row>60</xdr:row>
      <xdr:rowOff>85725</xdr:rowOff>
    </xdr:from>
    <xdr:ext cx="28534" cy="117917"/>
    <xdr:sp macro="" textlink="">
      <xdr:nvSpPr>
        <xdr:cNvPr id="3230" name="Rectangle 158">
          <a:extLst>
            <a:ext uri="{FF2B5EF4-FFF2-40B4-BE49-F238E27FC236}">
              <a16:creationId xmlns:a16="http://schemas.microsoft.com/office/drawing/2014/main" id="{E35F8B17-DD6E-E820-40A9-B78CBDAC33CC}"/>
            </a:ext>
          </a:extLst>
        </xdr:cNvPr>
        <xdr:cNvSpPr>
          <a:spLocks noChangeArrowheads="1"/>
        </xdr:cNvSpPr>
      </xdr:nvSpPr>
      <xdr:spPr bwMode="auto">
        <a:xfrm>
          <a:off x="4495800" y="9906000"/>
          <a:ext cx="28534"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 </a:t>
          </a:r>
        </a:p>
      </xdr:txBody>
    </xdr:sp>
    <xdr:clientData/>
  </xdr:oneCellAnchor>
  <xdr:oneCellAnchor>
    <xdr:from>
      <xdr:col>7</xdr:col>
      <xdr:colOff>428625</xdr:colOff>
      <xdr:row>60</xdr:row>
      <xdr:rowOff>85725</xdr:rowOff>
    </xdr:from>
    <xdr:ext cx="199735" cy="117917"/>
    <xdr:sp macro="" textlink="">
      <xdr:nvSpPr>
        <xdr:cNvPr id="3231" name="Rectangle 159">
          <a:extLst>
            <a:ext uri="{FF2B5EF4-FFF2-40B4-BE49-F238E27FC236}">
              <a16:creationId xmlns:a16="http://schemas.microsoft.com/office/drawing/2014/main" id="{42F452A0-389F-6FCE-E4B1-04743114129C}"/>
            </a:ext>
          </a:extLst>
        </xdr:cNvPr>
        <xdr:cNvSpPr>
          <a:spLocks noChangeArrowheads="1"/>
        </xdr:cNvSpPr>
      </xdr:nvSpPr>
      <xdr:spPr bwMode="auto">
        <a:xfrm>
          <a:off x="4524375" y="9906000"/>
          <a:ext cx="199735"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and </a:t>
          </a:r>
        </a:p>
      </xdr:txBody>
    </xdr:sp>
    <xdr:clientData/>
  </xdr:oneCellAnchor>
  <xdr:oneCellAnchor>
    <xdr:from>
      <xdr:col>8</xdr:col>
      <xdr:colOff>9525</xdr:colOff>
      <xdr:row>60</xdr:row>
      <xdr:rowOff>76200</xdr:rowOff>
    </xdr:from>
    <xdr:ext cx="444802" cy="117917"/>
    <xdr:sp macro="" textlink="">
      <xdr:nvSpPr>
        <xdr:cNvPr id="3232" name="Rectangle 160">
          <a:extLst>
            <a:ext uri="{FF2B5EF4-FFF2-40B4-BE49-F238E27FC236}">
              <a16:creationId xmlns:a16="http://schemas.microsoft.com/office/drawing/2014/main" id="{1C67F353-9AED-893A-8436-1352CD6E32A1}"/>
            </a:ext>
          </a:extLst>
        </xdr:cNvPr>
        <xdr:cNvSpPr>
          <a:spLocks noChangeArrowheads="1"/>
        </xdr:cNvSpPr>
      </xdr:nvSpPr>
      <xdr:spPr bwMode="auto">
        <a:xfrm>
          <a:off x="4714875" y="9896475"/>
          <a:ext cx="444802"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Available </a:t>
          </a:r>
        </a:p>
      </xdr:txBody>
    </xdr:sp>
    <xdr:clientData/>
  </xdr:oneCellAnchor>
  <xdr:oneCellAnchor>
    <xdr:from>
      <xdr:col>6</xdr:col>
      <xdr:colOff>133350</xdr:colOff>
      <xdr:row>61</xdr:row>
      <xdr:rowOff>47625</xdr:rowOff>
    </xdr:from>
    <xdr:ext cx="285143" cy="117917"/>
    <xdr:sp macro="" textlink="">
      <xdr:nvSpPr>
        <xdr:cNvPr id="3233" name="Rectangle 161">
          <a:extLst>
            <a:ext uri="{FF2B5EF4-FFF2-40B4-BE49-F238E27FC236}">
              <a16:creationId xmlns:a16="http://schemas.microsoft.com/office/drawing/2014/main" id="{5F0BF713-81AD-1565-76F8-0E35036A6BF7}"/>
            </a:ext>
          </a:extLst>
        </xdr:cNvPr>
        <xdr:cNvSpPr>
          <a:spLocks noChangeArrowheads="1"/>
        </xdr:cNvSpPr>
      </xdr:nvSpPr>
      <xdr:spPr bwMode="auto">
        <a:xfrm>
          <a:off x="3619500" y="10029825"/>
          <a:ext cx="285143"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Points</a:t>
          </a:r>
        </a:p>
      </xdr:txBody>
    </xdr:sp>
    <xdr:clientData/>
  </xdr:oneCellAnchor>
  <xdr:oneCellAnchor>
    <xdr:from>
      <xdr:col>6</xdr:col>
      <xdr:colOff>428625</xdr:colOff>
      <xdr:row>61</xdr:row>
      <xdr:rowOff>47625</xdr:rowOff>
    </xdr:from>
    <xdr:ext cx="205377" cy="117917"/>
    <xdr:sp macro="" textlink="">
      <xdr:nvSpPr>
        <xdr:cNvPr id="3234" name="Rectangle 162">
          <a:extLst>
            <a:ext uri="{FF2B5EF4-FFF2-40B4-BE49-F238E27FC236}">
              <a16:creationId xmlns:a16="http://schemas.microsoft.com/office/drawing/2014/main" id="{6DE3B1D6-3872-69FE-E243-42E488069307}"/>
            </a:ext>
          </a:extLst>
        </xdr:cNvPr>
        <xdr:cNvSpPr>
          <a:spLocks noChangeArrowheads="1"/>
        </xdr:cNvSpPr>
      </xdr:nvSpPr>
      <xdr:spPr bwMode="auto">
        <a:xfrm>
          <a:off x="3914775" y="10029825"/>
          <a:ext cx="205377"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 are </a:t>
          </a:r>
        </a:p>
      </xdr:txBody>
    </xdr:sp>
    <xdr:clientData/>
  </xdr:oneCellAnchor>
  <xdr:oneCellAnchor>
    <xdr:from>
      <xdr:col>7</xdr:col>
      <xdr:colOff>19050</xdr:colOff>
      <xdr:row>61</xdr:row>
      <xdr:rowOff>47625</xdr:rowOff>
    </xdr:from>
    <xdr:ext cx="1085850" cy="142875"/>
    <xdr:sp macro="" textlink="">
      <xdr:nvSpPr>
        <xdr:cNvPr id="3235" name="Rectangle 163">
          <a:extLst>
            <a:ext uri="{FF2B5EF4-FFF2-40B4-BE49-F238E27FC236}">
              <a16:creationId xmlns:a16="http://schemas.microsoft.com/office/drawing/2014/main" id="{21DCCC27-0EF0-9DF5-845D-AE7004F2B891}"/>
            </a:ext>
          </a:extLst>
        </xdr:cNvPr>
        <xdr:cNvSpPr>
          <a:spLocks noChangeArrowheads="1"/>
        </xdr:cNvSpPr>
      </xdr:nvSpPr>
      <xdr:spPr bwMode="auto">
        <a:xfrm>
          <a:off x="4114800" y="10029825"/>
          <a:ext cx="10858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Project Scope Sensitive</a:t>
          </a:r>
        </a:p>
      </xdr:txBody>
    </xdr:sp>
    <xdr:clientData/>
  </xdr:oneCellAnchor>
  <xdr:twoCellAnchor>
    <xdr:from>
      <xdr:col>10</xdr:col>
      <xdr:colOff>428625</xdr:colOff>
      <xdr:row>52</xdr:row>
      <xdr:rowOff>66675</xdr:rowOff>
    </xdr:from>
    <xdr:to>
      <xdr:col>11</xdr:col>
      <xdr:colOff>390525</xdr:colOff>
      <xdr:row>54</xdr:row>
      <xdr:rowOff>0</xdr:rowOff>
    </xdr:to>
    <xdr:sp macro="" textlink="">
      <xdr:nvSpPr>
        <xdr:cNvPr id="3236" name="Freeform 164">
          <a:extLst>
            <a:ext uri="{FF2B5EF4-FFF2-40B4-BE49-F238E27FC236}">
              <a16:creationId xmlns:a16="http://schemas.microsoft.com/office/drawing/2014/main" id="{04FEF94D-8173-1711-CEB4-B27D936C3235}"/>
            </a:ext>
          </a:extLst>
        </xdr:cNvPr>
        <xdr:cNvSpPr>
          <a:spLocks/>
        </xdr:cNvSpPr>
      </xdr:nvSpPr>
      <xdr:spPr bwMode="auto">
        <a:xfrm>
          <a:off x="6353175" y="8591550"/>
          <a:ext cx="571500" cy="257175"/>
        </a:xfrm>
        <a:custGeom>
          <a:avLst/>
          <a:gdLst>
            <a:gd name="T0" fmla="*/ 180 w 541"/>
            <a:gd name="T1" fmla="*/ 0 h 245"/>
            <a:gd name="T2" fmla="*/ 166 w 541"/>
            <a:gd name="T3" fmla="*/ 2 h 245"/>
            <a:gd name="T4" fmla="*/ 152 w 541"/>
            <a:gd name="T5" fmla="*/ 4 h 245"/>
            <a:gd name="T6" fmla="*/ 139 w 541"/>
            <a:gd name="T7" fmla="*/ 7 h 245"/>
            <a:gd name="T8" fmla="*/ 128 w 541"/>
            <a:gd name="T9" fmla="*/ 13 h 245"/>
            <a:gd name="T10" fmla="*/ 120 w 541"/>
            <a:gd name="T11" fmla="*/ 19 h 245"/>
            <a:gd name="T12" fmla="*/ 113 w 541"/>
            <a:gd name="T13" fmla="*/ 26 h 245"/>
            <a:gd name="T14" fmla="*/ 109 w 541"/>
            <a:gd name="T15" fmla="*/ 33 h 245"/>
            <a:gd name="T16" fmla="*/ 108 w 541"/>
            <a:gd name="T17" fmla="*/ 41 h 245"/>
            <a:gd name="T18" fmla="*/ 0 w 541"/>
            <a:gd name="T19" fmla="*/ 35 h 245"/>
            <a:gd name="T20" fmla="*/ 108 w 541"/>
            <a:gd name="T21" fmla="*/ 102 h 245"/>
            <a:gd name="T22" fmla="*/ 108 w 541"/>
            <a:gd name="T23" fmla="*/ 204 h 245"/>
            <a:gd name="T24" fmla="*/ 109 w 541"/>
            <a:gd name="T25" fmla="*/ 212 h 245"/>
            <a:gd name="T26" fmla="*/ 113 w 541"/>
            <a:gd name="T27" fmla="*/ 220 h 245"/>
            <a:gd name="T28" fmla="*/ 120 w 541"/>
            <a:gd name="T29" fmla="*/ 227 h 245"/>
            <a:gd name="T30" fmla="*/ 128 w 541"/>
            <a:gd name="T31" fmla="*/ 233 h 245"/>
            <a:gd name="T32" fmla="*/ 139 w 541"/>
            <a:gd name="T33" fmla="*/ 238 h 245"/>
            <a:gd name="T34" fmla="*/ 152 w 541"/>
            <a:gd name="T35" fmla="*/ 242 h 245"/>
            <a:gd name="T36" fmla="*/ 166 w 541"/>
            <a:gd name="T37" fmla="*/ 244 h 245"/>
            <a:gd name="T38" fmla="*/ 180 w 541"/>
            <a:gd name="T39" fmla="*/ 245 h 245"/>
            <a:gd name="T40" fmla="*/ 288 w 541"/>
            <a:gd name="T41" fmla="*/ 245 h 245"/>
            <a:gd name="T42" fmla="*/ 468 w 541"/>
            <a:gd name="T43" fmla="*/ 245 h 245"/>
            <a:gd name="T44" fmla="*/ 483 w 541"/>
            <a:gd name="T45" fmla="*/ 244 h 245"/>
            <a:gd name="T46" fmla="*/ 497 w 541"/>
            <a:gd name="T47" fmla="*/ 242 h 245"/>
            <a:gd name="T48" fmla="*/ 509 w 541"/>
            <a:gd name="T49" fmla="*/ 238 h 245"/>
            <a:gd name="T50" fmla="*/ 520 w 541"/>
            <a:gd name="T51" fmla="*/ 233 h 245"/>
            <a:gd name="T52" fmla="*/ 529 w 541"/>
            <a:gd name="T53" fmla="*/ 227 h 245"/>
            <a:gd name="T54" fmla="*/ 536 w 541"/>
            <a:gd name="T55" fmla="*/ 220 h 245"/>
            <a:gd name="T56" fmla="*/ 540 w 541"/>
            <a:gd name="T57" fmla="*/ 212 h 245"/>
            <a:gd name="T58" fmla="*/ 541 w 541"/>
            <a:gd name="T59" fmla="*/ 204 h 245"/>
            <a:gd name="T60" fmla="*/ 541 w 541"/>
            <a:gd name="T61" fmla="*/ 102 h 245"/>
            <a:gd name="T62" fmla="*/ 541 w 541"/>
            <a:gd name="T63" fmla="*/ 41 h 245"/>
            <a:gd name="T64" fmla="*/ 540 w 541"/>
            <a:gd name="T65" fmla="*/ 33 h 245"/>
            <a:gd name="T66" fmla="*/ 536 w 541"/>
            <a:gd name="T67" fmla="*/ 26 h 245"/>
            <a:gd name="T68" fmla="*/ 529 w 541"/>
            <a:gd name="T69" fmla="*/ 19 h 245"/>
            <a:gd name="T70" fmla="*/ 520 w 541"/>
            <a:gd name="T71" fmla="*/ 13 h 245"/>
            <a:gd name="T72" fmla="*/ 509 w 541"/>
            <a:gd name="T73" fmla="*/ 7 h 245"/>
            <a:gd name="T74" fmla="*/ 497 w 541"/>
            <a:gd name="T75" fmla="*/ 4 h 245"/>
            <a:gd name="T76" fmla="*/ 483 w 541"/>
            <a:gd name="T77" fmla="*/ 2 h 245"/>
            <a:gd name="T78" fmla="*/ 468 w 541"/>
            <a:gd name="T79" fmla="*/ 0 h 245"/>
            <a:gd name="T80" fmla="*/ 288 w 541"/>
            <a:gd name="T81" fmla="*/ 0 h 245"/>
            <a:gd name="T82" fmla="*/ 180 w 541"/>
            <a:gd name="T83" fmla="*/ 0 h 2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541" h="245">
              <a:moveTo>
                <a:pt x="180" y="0"/>
              </a:moveTo>
              <a:lnTo>
                <a:pt x="166" y="2"/>
              </a:lnTo>
              <a:lnTo>
                <a:pt x="152" y="4"/>
              </a:lnTo>
              <a:lnTo>
                <a:pt x="139" y="7"/>
              </a:lnTo>
              <a:lnTo>
                <a:pt x="128" y="13"/>
              </a:lnTo>
              <a:lnTo>
                <a:pt x="120" y="19"/>
              </a:lnTo>
              <a:lnTo>
                <a:pt x="113" y="26"/>
              </a:lnTo>
              <a:lnTo>
                <a:pt x="109" y="33"/>
              </a:lnTo>
              <a:lnTo>
                <a:pt x="108" y="41"/>
              </a:lnTo>
              <a:lnTo>
                <a:pt x="0" y="35"/>
              </a:lnTo>
              <a:lnTo>
                <a:pt x="108" y="102"/>
              </a:lnTo>
              <a:lnTo>
                <a:pt x="108" y="204"/>
              </a:lnTo>
              <a:lnTo>
                <a:pt x="109" y="212"/>
              </a:lnTo>
              <a:lnTo>
                <a:pt x="113" y="220"/>
              </a:lnTo>
              <a:lnTo>
                <a:pt x="120" y="227"/>
              </a:lnTo>
              <a:lnTo>
                <a:pt x="128" y="233"/>
              </a:lnTo>
              <a:lnTo>
                <a:pt x="139" y="238"/>
              </a:lnTo>
              <a:lnTo>
                <a:pt x="152" y="242"/>
              </a:lnTo>
              <a:lnTo>
                <a:pt x="166" y="244"/>
              </a:lnTo>
              <a:lnTo>
                <a:pt x="180" y="245"/>
              </a:lnTo>
              <a:lnTo>
                <a:pt x="288" y="245"/>
              </a:lnTo>
              <a:lnTo>
                <a:pt x="468" y="245"/>
              </a:lnTo>
              <a:lnTo>
                <a:pt x="483" y="244"/>
              </a:lnTo>
              <a:lnTo>
                <a:pt x="497" y="242"/>
              </a:lnTo>
              <a:lnTo>
                <a:pt x="509" y="238"/>
              </a:lnTo>
              <a:lnTo>
                <a:pt x="520" y="233"/>
              </a:lnTo>
              <a:lnTo>
                <a:pt x="529" y="227"/>
              </a:lnTo>
              <a:lnTo>
                <a:pt x="536" y="220"/>
              </a:lnTo>
              <a:lnTo>
                <a:pt x="540" y="212"/>
              </a:lnTo>
              <a:lnTo>
                <a:pt x="541" y="204"/>
              </a:lnTo>
              <a:lnTo>
                <a:pt x="541" y="102"/>
              </a:lnTo>
              <a:lnTo>
                <a:pt x="541" y="41"/>
              </a:lnTo>
              <a:lnTo>
                <a:pt x="540" y="33"/>
              </a:lnTo>
              <a:lnTo>
                <a:pt x="536" y="26"/>
              </a:lnTo>
              <a:lnTo>
                <a:pt x="529" y="19"/>
              </a:lnTo>
              <a:lnTo>
                <a:pt x="520" y="13"/>
              </a:lnTo>
              <a:lnTo>
                <a:pt x="509" y="7"/>
              </a:lnTo>
              <a:lnTo>
                <a:pt x="497" y="4"/>
              </a:lnTo>
              <a:lnTo>
                <a:pt x="483" y="2"/>
              </a:lnTo>
              <a:lnTo>
                <a:pt x="468" y="0"/>
              </a:lnTo>
              <a:lnTo>
                <a:pt x="288" y="0"/>
              </a:lnTo>
              <a:lnTo>
                <a:pt x="180" y="0"/>
              </a:lnTo>
              <a:close/>
            </a:path>
          </a:pathLst>
        </a:custGeom>
        <a:solidFill>
          <a:srgbClr val="FFFF00"/>
        </a:solidFill>
        <a:ln w="9525">
          <a:solidFill>
            <a:srgbClr val="000000"/>
          </a:solidFill>
          <a:prstDash val="solid"/>
          <a:round/>
          <a:headEnd/>
          <a:tailEnd/>
        </a:ln>
      </xdr:spPr>
    </xdr:sp>
    <xdr:clientData/>
  </xdr:twoCellAnchor>
  <xdr:oneCellAnchor>
    <xdr:from>
      <xdr:col>10</xdr:col>
      <xdr:colOff>571500</xdr:colOff>
      <xdr:row>52</xdr:row>
      <xdr:rowOff>85725</xdr:rowOff>
    </xdr:from>
    <xdr:ext cx="273793" cy="117917"/>
    <xdr:sp macro="" textlink="">
      <xdr:nvSpPr>
        <xdr:cNvPr id="3237" name="Rectangle 165">
          <a:extLst>
            <a:ext uri="{FF2B5EF4-FFF2-40B4-BE49-F238E27FC236}">
              <a16:creationId xmlns:a16="http://schemas.microsoft.com/office/drawing/2014/main" id="{927830D0-BAD7-64E7-EF85-8F33EBD59D36}"/>
            </a:ext>
          </a:extLst>
        </xdr:cNvPr>
        <xdr:cNvSpPr>
          <a:spLocks noChangeArrowheads="1"/>
        </xdr:cNvSpPr>
      </xdr:nvSpPr>
      <xdr:spPr bwMode="auto">
        <a:xfrm>
          <a:off x="6496050" y="8610600"/>
          <a:ext cx="273793"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Enter </a:t>
          </a:r>
        </a:p>
      </xdr:txBody>
    </xdr:sp>
    <xdr:clientData/>
  </xdr:oneCellAnchor>
  <xdr:oneCellAnchor>
    <xdr:from>
      <xdr:col>11</xdr:col>
      <xdr:colOff>219075</xdr:colOff>
      <xdr:row>52</xdr:row>
      <xdr:rowOff>76200</xdr:rowOff>
    </xdr:from>
    <xdr:ext cx="57150" cy="142875"/>
    <xdr:sp macro="" textlink="">
      <xdr:nvSpPr>
        <xdr:cNvPr id="3238" name="Rectangle 166">
          <a:extLst>
            <a:ext uri="{FF2B5EF4-FFF2-40B4-BE49-F238E27FC236}">
              <a16:creationId xmlns:a16="http://schemas.microsoft.com/office/drawing/2014/main" id="{F873CCE9-6259-907C-3E43-04D99EAA38C6}"/>
            </a:ext>
          </a:extLst>
        </xdr:cNvPr>
        <xdr:cNvSpPr>
          <a:spLocks noChangeArrowheads="1"/>
        </xdr:cNvSpPr>
      </xdr:nvSpPr>
      <xdr:spPr bwMode="auto">
        <a:xfrm>
          <a:off x="6753225" y="8601075"/>
          <a:ext cx="571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1</a:t>
          </a:r>
        </a:p>
      </xdr:txBody>
    </xdr:sp>
    <xdr:clientData/>
  </xdr:oneCellAnchor>
  <xdr:oneCellAnchor>
    <xdr:from>
      <xdr:col>11</xdr:col>
      <xdr:colOff>276225</xdr:colOff>
      <xdr:row>52</xdr:row>
      <xdr:rowOff>85725</xdr:rowOff>
    </xdr:from>
    <xdr:ext cx="57067" cy="117917"/>
    <xdr:sp macro="" textlink="">
      <xdr:nvSpPr>
        <xdr:cNvPr id="3239" name="Rectangle 167">
          <a:extLst>
            <a:ext uri="{FF2B5EF4-FFF2-40B4-BE49-F238E27FC236}">
              <a16:creationId xmlns:a16="http://schemas.microsoft.com/office/drawing/2014/main" id="{4C138A0F-9A1B-8C5B-2A59-725424B26672}"/>
            </a:ext>
          </a:extLst>
        </xdr:cNvPr>
        <xdr:cNvSpPr>
          <a:spLocks noChangeArrowheads="1"/>
        </xdr:cNvSpPr>
      </xdr:nvSpPr>
      <xdr:spPr bwMode="auto">
        <a:xfrm>
          <a:off x="6810375" y="8610600"/>
          <a:ext cx="57067"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 </a:t>
          </a:r>
        </a:p>
      </xdr:txBody>
    </xdr:sp>
    <xdr:clientData/>
  </xdr:oneCellAnchor>
  <xdr:oneCellAnchor>
    <xdr:from>
      <xdr:col>10</xdr:col>
      <xdr:colOff>571500</xdr:colOff>
      <xdr:row>53</xdr:row>
      <xdr:rowOff>47625</xdr:rowOff>
    </xdr:from>
    <xdr:ext cx="57150" cy="142875"/>
    <xdr:sp macro="" textlink="">
      <xdr:nvSpPr>
        <xdr:cNvPr id="3240" name="Rectangle 168">
          <a:extLst>
            <a:ext uri="{FF2B5EF4-FFF2-40B4-BE49-F238E27FC236}">
              <a16:creationId xmlns:a16="http://schemas.microsoft.com/office/drawing/2014/main" id="{EC73D314-C4A8-0943-4C89-655473ABDBAC}"/>
            </a:ext>
          </a:extLst>
        </xdr:cNvPr>
        <xdr:cNvSpPr>
          <a:spLocks noChangeArrowheads="1"/>
        </xdr:cNvSpPr>
      </xdr:nvSpPr>
      <xdr:spPr bwMode="auto">
        <a:xfrm>
          <a:off x="6496050" y="8734425"/>
          <a:ext cx="571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2</a:t>
          </a:r>
        </a:p>
      </xdr:txBody>
    </xdr:sp>
    <xdr:clientData/>
  </xdr:oneCellAnchor>
  <xdr:oneCellAnchor>
    <xdr:from>
      <xdr:col>11</xdr:col>
      <xdr:colOff>19050</xdr:colOff>
      <xdr:row>53</xdr:row>
      <xdr:rowOff>47625</xdr:rowOff>
    </xdr:from>
    <xdr:ext cx="148310" cy="117917"/>
    <xdr:sp macro="" textlink="">
      <xdr:nvSpPr>
        <xdr:cNvPr id="3241" name="Rectangle 169">
          <a:extLst>
            <a:ext uri="{FF2B5EF4-FFF2-40B4-BE49-F238E27FC236}">
              <a16:creationId xmlns:a16="http://schemas.microsoft.com/office/drawing/2014/main" id="{7A221DFB-5EF1-F54E-AFD3-6E74432C6343}"/>
            </a:ext>
          </a:extLst>
        </xdr:cNvPr>
        <xdr:cNvSpPr>
          <a:spLocks noChangeArrowheads="1"/>
        </xdr:cNvSpPr>
      </xdr:nvSpPr>
      <xdr:spPr bwMode="auto">
        <a:xfrm>
          <a:off x="6553200" y="8734425"/>
          <a:ext cx="148310"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 or </a:t>
          </a:r>
        </a:p>
      </xdr:txBody>
    </xdr:sp>
    <xdr:clientData/>
  </xdr:oneCellAnchor>
  <xdr:oneCellAnchor>
    <xdr:from>
      <xdr:col>11</xdr:col>
      <xdr:colOff>161925</xdr:colOff>
      <xdr:row>53</xdr:row>
      <xdr:rowOff>47625</xdr:rowOff>
    </xdr:from>
    <xdr:ext cx="57150" cy="142875"/>
    <xdr:sp macro="" textlink="">
      <xdr:nvSpPr>
        <xdr:cNvPr id="3242" name="Rectangle 170">
          <a:extLst>
            <a:ext uri="{FF2B5EF4-FFF2-40B4-BE49-F238E27FC236}">
              <a16:creationId xmlns:a16="http://schemas.microsoft.com/office/drawing/2014/main" id="{7A8F445F-E21B-6A10-D431-D89126072764}"/>
            </a:ext>
          </a:extLst>
        </xdr:cNvPr>
        <xdr:cNvSpPr>
          <a:spLocks noChangeArrowheads="1"/>
        </xdr:cNvSpPr>
      </xdr:nvSpPr>
      <xdr:spPr bwMode="auto">
        <a:xfrm>
          <a:off x="6696075" y="8734425"/>
          <a:ext cx="571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800" b="0" i="0" u="none" strike="noStrike" baseline="0">
              <a:solidFill>
                <a:srgbClr val="000000"/>
              </a:solidFill>
              <a:latin typeface="Arial"/>
              <a:cs typeface="Arial"/>
            </a:rPr>
            <a:t>3</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85725</xdr:colOff>
      <xdr:row>21</xdr:row>
      <xdr:rowOff>28575</xdr:rowOff>
    </xdr:from>
    <xdr:to>
      <xdr:col>11</xdr:col>
      <xdr:colOff>638175</xdr:colOff>
      <xdr:row>21</xdr:row>
      <xdr:rowOff>276225</xdr:rowOff>
    </xdr:to>
    <xdr:sp macro="" textlink="">
      <xdr:nvSpPr>
        <xdr:cNvPr id="1039" name="Homepage">
          <a:hlinkClick xmlns:r="http://schemas.openxmlformats.org/officeDocument/2006/relationships" r:id="rId1"/>
          <a:extLst>
            <a:ext uri="{FF2B5EF4-FFF2-40B4-BE49-F238E27FC236}">
              <a16:creationId xmlns:a16="http://schemas.microsoft.com/office/drawing/2014/main" id="{7FD8EF99-B47B-BA02-A91E-CCC7791FF1FD}"/>
            </a:ext>
          </a:extLst>
        </xdr:cNvPr>
        <xdr:cNvSpPr>
          <a:spLocks noEditPoints="1" noChangeArrowheads="1"/>
        </xdr:cNvSpPr>
      </xdr:nvSpPr>
      <xdr:spPr bwMode="auto">
        <a:xfrm>
          <a:off x="8763000" y="3438525"/>
          <a:ext cx="552450" cy="247650"/>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85725</xdr:colOff>
      <xdr:row>22</xdr:row>
      <xdr:rowOff>28575</xdr:rowOff>
    </xdr:from>
    <xdr:to>
      <xdr:col>11</xdr:col>
      <xdr:colOff>638175</xdr:colOff>
      <xdr:row>22</xdr:row>
      <xdr:rowOff>276225</xdr:rowOff>
    </xdr:to>
    <xdr:sp macro="" textlink="">
      <xdr:nvSpPr>
        <xdr:cNvPr id="1041" name="Homepage">
          <a:hlinkClick xmlns:r="http://schemas.openxmlformats.org/officeDocument/2006/relationships" r:id="rId2"/>
          <a:extLst>
            <a:ext uri="{FF2B5EF4-FFF2-40B4-BE49-F238E27FC236}">
              <a16:creationId xmlns:a16="http://schemas.microsoft.com/office/drawing/2014/main" id="{E4F268C7-7589-6CDA-2194-F9D0999D6521}"/>
            </a:ext>
          </a:extLst>
        </xdr:cNvPr>
        <xdr:cNvSpPr>
          <a:spLocks noEditPoints="1" noChangeArrowheads="1"/>
        </xdr:cNvSpPr>
      </xdr:nvSpPr>
      <xdr:spPr bwMode="auto">
        <a:xfrm>
          <a:off x="8763000" y="3762375"/>
          <a:ext cx="552450" cy="247650"/>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85725</xdr:colOff>
      <xdr:row>23</xdr:row>
      <xdr:rowOff>28575</xdr:rowOff>
    </xdr:from>
    <xdr:to>
      <xdr:col>11</xdr:col>
      <xdr:colOff>638175</xdr:colOff>
      <xdr:row>23</xdr:row>
      <xdr:rowOff>276225</xdr:rowOff>
    </xdr:to>
    <xdr:sp macro="" textlink="">
      <xdr:nvSpPr>
        <xdr:cNvPr id="1042" name="Homepage">
          <a:hlinkClick xmlns:r="http://schemas.openxmlformats.org/officeDocument/2006/relationships" r:id="rId3"/>
          <a:extLst>
            <a:ext uri="{FF2B5EF4-FFF2-40B4-BE49-F238E27FC236}">
              <a16:creationId xmlns:a16="http://schemas.microsoft.com/office/drawing/2014/main" id="{C8ED1C45-62FB-1EEF-3304-E0B4E9932287}"/>
            </a:ext>
          </a:extLst>
        </xdr:cNvPr>
        <xdr:cNvSpPr>
          <a:spLocks noEditPoints="1" noChangeArrowheads="1"/>
        </xdr:cNvSpPr>
      </xdr:nvSpPr>
      <xdr:spPr bwMode="auto">
        <a:xfrm>
          <a:off x="8763000" y="4248150"/>
          <a:ext cx="552450" cy="247650"/>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85725</xdr:colOff>
      <xdr:row>24</xdr:row>
      <xdr:rowOff>28575</xdr:rowOff>
    </xdr:from>
    <xdr:to>
      <xdr:col>11</xdr:col>
      <xdr:colOff>638175</xdr:colOff>
      <xdr:row>24</xdr:row>
      <xdr:rowOff>276225</xdr:rowOff>
    </xdr:to>
    <xdr:sp macro="" textlink="">
      <xdr:nvSpPr>
        <xdr:cNvPr id="1044" name="Homepage">
          <a:hlinkClick xmlns:r="http://schemas.openxmlformats.org/officeDocument/2006/relationships" r:id="rId4"/>
          <a:extLst>
            <a:ext uri="{FF2B5EF4-FFF2-40B4-BE49-F238E27FC236}">
              <a16:creationId xmlns:a16="http://schemas.microsoft.com/office/drawing/2014/main" id="{49A05B32-EDBB-896C-875B-55F257ECCB45}"/>
            </a:ext>
          </a:extLst>
        </xdr:cNvPr>
        <xdr:cNvSpPr>
          <a:spLocks noEditPoints="1" noChangeArrowheads="1"/>
        </xdr:cNvSpPr>
      </xdr:nvSpPr>
      <xdr:spPr bwMode="auto">
        <a:xfrm>
          <a:off x="8763000" y="4572000"/>
          <a:ext cx="552450" cy="247650"/>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85725</xdr:colOff>
      <xdr:row>26</xdr:row>
      <xdr:rowOff>28575</xdr:rowOff>
    </xdr:from>
    <xdr:to>
      <xdr:col>11</xdr:col>
      <xdr:colOff>638175</xdr:colOff>
      <xdr:row>26</xdr:row>
      <xdr:rowOff>276225</xdr:rowOff>
    </xdr:to>
    <xdr:sp macro="" textlink="">
      <xdr:nvSpPr>
        <xdr:cNvPr id="1045" name="Homepage">
          <a:hlinkClick xmlns:r="http://schemas.openxmlformats.org/officeDocument/2006/relationships" r:id="rId5"/>
          <a:extLst>
            <a:ext uri="{FF2B5EF4-FFF2-40B4-BE49-F238E27FC236}">
              <a16:creationId xmlns:a16="http://schemas.microsoft.com/office/drawing/2014/main" id="{488CDBD8-ACFB-103B-9129-F44A60C30F02}"/>
            </a:ext>
          </a:extLst>
        </xdr:cNvPr>
        <xdr:cNvSpPr>
          <a:spLocks noEditPoints="1" noChangeArrowheads="1"/>
        </xdr:cNvSpPr>
      </xdr:nvSpPr>
      <xdr:spPr bwMode="auto">
        <a:xfrm>
          <a:off x="8763000" y="6296025"/>
          <a:ext cx="552450" cy="247650"/>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85725</xdr:colOff>
      <xdr:row>27</xdr:row>
      <xdr:rowOff>28575</xdr:rowOff>
    </xdr:from>
    <xdr:to>
      <xdr:col>11</xdr:col>
      <xdr:colOff>638175</xdr:colOff>
      <xdr:row>27</xdr:row>
      <xdr:rowOff>276225</xdr:rowOff>
    </xdr:to>
    <xdr:sp macro="" textlink="">
      <xdr:nvSpPr>
        <xdr:cNvPr id="1046" name="Homepage">
          <a:hlinkClick xmlns:r="http://schemas.openxmlformats.org/officeDocument/2006/relationships" r:id="rId6"/>
          <a:extLst>
            <a:ext uri="{FF2B5EF4-FFF2-40B4-BE49-F238E27FC236}">
              <a16:creationId xmlns:a16="http://schemas.microsoft.com/office/drawing/2014/main" id="{D220B88C-6693-1A00-8CF9-4476286AEED5}"/>
            </a:ext>
          </a:extLst>
        </xdr:cNvPr>
        <xdr:cNvSpPr>
          <a:spLocks noEditPoints="1" noChangeArrowheads="1"/>
        </xdr:cNvSpPr>
      </xdr:nvSpPr>
      <xdr:spPr bwMode="auto">
        <a:xfrm>
          <a:off x="8763000" y="6686550"/>
          <a:ext cx="552450" cy="247650"/>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85725</xdr:colOff>
      <xdr:row>28</xdr:row>
      <xdr:rowOff>28575</xdr:rowOff>
    </xdr:from>
    <xdr:to>
      <xdr:col>11</xdr:col>
      <xdr:colOff>638175</xdr:colOff>
      <xdr:row>28</xdr:row>
      <xdr:rowOff>276225</xdr:rowOff>
    </xdr:to>
    <xdr:sp macro="" textlink="">
      <xdr:nvSpPr>
        <xdr:cNvPr id="1047" name="Homepage">
          <a:hlinkClick xmlns:r="http://schemas.openxmlformats.org/officeDocument/2006/relationships" r:id="rId6"/>
          <a:extLst>
            <a:ext uri="{FF2B5EF4-FFF2-40B4-BE49-F238E27FC236}">
              <a16:creationId xmlns:a16="http://schemas.microsoft.com/office/drawing/2014/main" id="{C7A4C620-362F-057D-36B8-2E55E3CB51B0}"/>
            </a:ext>
          </a:extLst>
        </xdr:cNvPr>
        <xdr:cNvSpPr>
          <a:spLocks noEditPoints="1" noChangeArrowheads="1"/>
        </xdr:cNvSpPr>
      </xdr:nvSpPr>
      <xdr:spPr bwMode="auto">
        <a:xfrm>
          <a:off x="8763000" y="7924800"/>
          <a:ext cx="552450" cy="247650"/>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85725</xdr:colOff>
      <xdr:row>29</xdr:row>
      <xdr:rowOff>28575</xdr:rowOff>
    </xdr:from>
    <xdr:to>
      <xdr:col>11</xdr:col>
      <xdr:colOff>638175</xdr:colOff>
      <xdr:row>29</xdr:row>
      <xdr:rowOff>276225</xdr:rowOff>
    </xdr:to>
    <xdr:sp macro="" textlink="">
      <xdr:nvSpPr>
        <xdr:cNvPr id="1048" name="Homepage">
          <a:hlinkClick xmlns:r="http://schemas.openxmlformats.org/officeDocument/2006/relationships" r:id="rId6"/>
          <a:extLst>
            <a:ext uri="{FF2B5EF4-FFF2-40B4-BE49-F238E27FC236}">
              <a16:creationId xmlns:a16="http://schemas.microsoft.com/office/drawing/2014/main" id="{E0A43592-C342-C669-D142-00E06F0A9B18}"/>
            </a:ext>
          </a:extLst>
        </xdr:cNvPr>
        <xdr:cNvSpPr>
          <a:spLocks noEditPoints="1" noChangeArrowheads="1"/>
        </xdr:cNvSpPr>
      </xdr:nvSpPr>
      <xdr:spPr bwMode="auto">
        <a:xfrm>
          <a:off x="8763000" y="9029700"/>
          <a:ext cx="552450" cy="247650"/>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85725</xdr:colOff>
      <xdr:row>30</xdr:row>
      <xdr:rowOff>28575</xdr:rowOff>
    </xdr:from>
    <xdr:to>
      <xdr:col>11</xdr:col>
      <xdr:colOff>638175</xdr:colOff>
      <xdr:row>30</xdr:row>
      <xdr:rowOff>276225</xdr:rowOff>
    </xdr:to>
    <xdr:sp macro="" textlink="">
      <xdr:nvSpPr>
        <xdr:cNvPr id="1049" name="Homepage">
          <a:hlinkClick xmlns:r="http://schemas.openxmlformats.org/officeDocument/2006/relationships" r:id="rId7"/>
          <a:extLst>
            <a:ext uri="{FF2B5EF4-FFF2-40B4-BE49-F238E27FC236}">
              <a16:creationId xmlns:a16="http://schemas.microsoft.com/office/drawing/2014/main" id="{78132BE1-52D6-016D-EF94-7E7A071A7B09}"/>
            </a:ext>
          </a:extLst>
        </xdr:cNvPr>
        <xdr:cNvSpPr>
          <a:spLocks noEditPoints="1" noChangeArrowheads="1"/>
        </xdr:cNvSpPr>
      </xdr:nvSpPr>
      <xdr:spPr bwMode="auto">
        <a:xfrm>
          <a:off x="8763000" y="10134600"/>
          <a:ext cx="552450" cy="247650"/>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85725</xdr:colOff>
      <xdr:row>35</xdr:row>
      <xdr:rowOff>28575</xdr:rowOff>
    </xdr:from>
    <xdr:to>
      <xdr:col>11</xdr:col>
      <xdr:colOff>638175</xdr:colOff>
      <xdr:row>35</xdr:row>
      <xdr:rowOff>285750</xdr:rowOff>
    </xdr:to>
    <xdr:sp macro="" textlink="">
      <xdr:nvSpPr>
        <xdr:cNvPr id="1059" name="Homepage">
          <a:hlinkClick xmlns:r="http://schemas.openxmlformats.org/officeDocument/2006/relationships" r:id="rId8"/>
          <a:extLst>
            <a:ext uri="{FF2B5EF4-FFF2-40B4-BE49-F238E27FC236}">
              <a16:creationId xmlns:a16="http://schemas.microsoft.com/office/drawing/2014/main" id="{7A36DAE0-DD33-5A12-166E-95DF968E99D8}"/>
            </a:ext>
          </a:extLst>
        </xdr:cNvPr>
        <xdr:cNvSpPr>
          <a:spLocks noEditPoints="1" noChangeArrowheads="1"/>
        </xdr:cNvSpPr>
      </xdr:nvSpPr>
      <xdr:spPr bwMode="auto">
        <a:xfrm>
          <a:off x="8763000" y="1243965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85725</xdr:colOff>
      <xdr:row>36</xdr:row>
      <xdr:rowOff>28575</xdr:rowOff>
    </xdr:from>
    <xdr:to>
      <xdr:col>11</xdr:col>
      <xdr:colOff>638175</xdr:colOff>
      <xdr:row>36</xdr:row>
      <xdr:rowOff>285750</xdr:rowOff>
    </xdr:to>
    <xdr:sp macro="" textlink="">
      <xdr:nvSpPr>
        <xdr:cNvPr id="1060" name="Homepage">
          <a:hlinkClick xmlns:r="http://schemas.openxmlformats.org/officeDocument/2006/relationships" r:id="rId9"/>
          <a:extLst>
            <a:ext uri="{FF2B5EF4-FFF2-40B4-BE49-F238E27FC236}">
              <a16:creationId xmlns:a16="http://schemas.microsoft.com/office/drawing/2014/main" id="{96C5ACCB-7F5F-F50E-4C28-CDEF8F2DDEA3}"/>
            </a:ext>
          </a:extLst>
        </xdr:cNvPr>
        <xdr:cNvSpPr>
          <a:spLocks noEditPoints="1" noChangeArrowheads="1"/>
        </xdr:cNvSpPr>
      </xdr:nvSpPr>
      <xdr:spPr bwMode="auto">
        <a:xfrm>
          <a:off x="8763000" y="1289685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85725</xdr:colOff>
      <xdr:row>37</xdr:row>
      <xdr:rowOff>28575</xdr:rowOff>
    </xdr:from>
    <xdr:to>
      <xdr:col>11</xdr:col>
      <xdr:colOff>638175</xdr:colOff>
      <xdr:row>37</xdr:row>
      <xdr:rowOff>285750</xdr:rowOff>
    </xdr:to>
    <xdr:sp macro="" textlink="">
      <xdr:nvSpPr>
        <xdr:cNvPr id="1061" name="Homepage">
          <a:hlinkClick xmlns:r="http://schemas.openxmlformats.org/officeDocument/2006/relationships" r:id="rId10"/>
          <a:extLst>
            <a:ext uri="{FF2B5EF4-FFF2-40B4-BE49-F238E27FC236}">
              <a16:creationId xmlns:a16="http://schemas.microsoft.com/office/drawing/2014/main" id="{AB5FC86D-BFDB-5C87-8036-7E27E8382B78}"/>
            </a:ext>
          </a:extLst>
        </xdr:cNvPr>
        <xdr:cNvSpPr>
          <a:spLocks noEditPoints="1" noChangeArrowheads="1"/>
        </xdr:cNvSpPr>
      </xdr:nvSpPr>
      <xdr:spPr bwMode="auto">
        <a:xfrm>
          <a:off x="8763000" y="1332547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85725</xdr:colOff>
      <xdr:row>38</xdr:row>
      <xdr:rowOff>28575</xdr:rowOff>
    </xdr:from>
    <xdr:to>
      <xdr:col>11</xdr:col>
      <xdr:colOff>638175</xdr:colOff>
      <xdr:row>38</xdr:row>
      <xdr:rowOff>285750</xdr:rowOff>
    </xdr:to>
    <xdr:sp macro="" textlink="">
      <xdr:nvSpPr>
        <xdr:cNvPr id="1062" name="Homepage">
          <a:hlinkClick xmlns:r="http://schemas.openxmlformats.org/officeDocument/2006/relationships" r:id="rId11"/>
          <a:extLst>
            <a:ext uri="{FF2B5EF4-FFF2-40B4-BE49-F238E27FC236}">
              <a16:creationId xmlns:a16="http://schemas.microsoft.com/office/drawing/2014/main" id="{A32BDFCE-95E8-601E-3CE4-0DDEA51C8B9C}"/>
            </a:ext>
          </a:extLst>
        </xdr:cNvPr>
        <xdr:cNvSpPr>
          <a:spLocks noEditPoints="1" noChangeArrowheads="1"/>
        </xdr:cNvSpPr>
      </xdr:nvSpPr>
      <xdr:spPr bwMode="auto">
        <a:xfrm>
          <a:off x="8763000" y="1372552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85725</xdr:colOff>
      <xdr:row>39</xdr:row>
      <xdr:rowOff>28575</xdr:rowOff>
    </xdr:from>
    <xdr:to>
      <xdr:col>11</xdr:col>
      <xdr:colOff>638175</xdr:colOff>
      <xdr:row>39</xdr:row>
      <xdr:rowOff>285750</xdr:rowOff>
    </xdr:to>
    <xdr:sp macro="" textlink="">
      <xdr:nvSpPr>
        <xdr:cNvPr id="1063" name="Homepage">
          <a:hlinkClick xmlns:r="http://schemas.openxmlformats.org/officeDocument/2006/relationships" r:id="rId10"/>
          <a:extLst>
            <a:ext uri="{FF2B5EF4-FFF2-40B4-BE49-F238E27FC236}">
              <a16:creationId xmlns:a16="http://schemas.microsoft.com/office/drawing/2014/main" id="{5A10065C-23CD-DA29-C75F-64E3C62E0B62}"/>
            </a:ext>
          </a:extLst>
        </xdr:cNvPr>
        <xdr:cNvSpPr>
          <a:spLocks noEditPoints="1" noChangeArrowheads="1"/>
        </xdr:cNvSpPr>
      </xdr:nvSpPr>
      <xdr:spPr bwMode="auto">
        <a:xfrm>
          <a:off x="8763000" y="1411605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85725</xdr:colOff>
      <xdr:row>40</xdr:row>
      <xdr:rowOff>28575</xdr:rowOff>
    </xdr:from>
    <xdr:to>
      <xdr:col>11</xdr:col>
      <xdr:colOff>638175</xdr:colOff>
      <xdr:row>40</xdr:row>
      <xdr:rowOff>285750</xdr:rowOff>
    </xdr:to>
    <xdr:sp macro="" textlink="">
      <xdr:nvSpPr>
        <xdr:cNvPr id="1064" name="Homepage">
          <a:hlinkClick xmlns:r="http://schemas.openxmlformats.org/officeDocument/2006/relationships" r:id="rId8"/>
          <a:extLst>
            <a:ext uri="{FF2B5EF4-FFF2-40B4-BE49-F238E27FC236}">
              <a16:creationId xmlns:a16="http://schemas.microsoft.com/office/drawing/2014/main" id="{211106C3-EC6F-023A-D253-36C6789ED82B}"/>
            </a:ext>
          </a:extLst>
        </xdr:cNvPr>
        <xdr:cNvSpPr>
          <a:spLocks noEditPoints="1" noChangeArrowheads="1"/>
        </xdr:cNvSpPr>
      </xdr:nvSpPr>
      <xdr:spPr bwMode="auto">
        <a:xfrm>
          <a:off x="8763000" y="1457325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85725</xdr:colOff>
      <xdr:row>53</xdr:row>
      <xdr:rowOff>28575</xdr:rowOff>
    </xdr:from>
    <xdr:to>
      <xdr:col>11</xdr:col>
      <xdr:colOff>638175</xdr:colOff>
      <xdr:row>53</xdr:row>
      <xdr:rowOff>285750</xdr:rowOff>
    </xdr:to>
    <xdr:sp macro="" textlink="">
      <xdr:nvSpPr>
        <xdr:cNvPr id="1074" name="Homepage">
          <a:hlinkClick xmlns:r="http://schemas.openxmlformats.org/officeDocument/2006/relationships" r:id="rId10"/>
          <a:extLst>
            <a:ext uri="{FF2B5EF4-FFF2-40B4-BE49-F238E27FC236}">
              <a16:creationId xmlns:a16="http://schemas.microsoft.com/office/drawing/2014/main" id="{2156E9C0-C560-17D1-24C8-50A153C10FA4}"/>
            </a:ext>
          </a:extLst>
        </xdr:cNvPr>
        <xdr:cNvSpPr>
          <a:spLocks noEditPoints="1" noChangeArrowheads="1"/>
        </xdr:cNvSpPr>
      </xdr:nvSpPr>
      <xdr:spPr bwMode="auto">
        <a:xfrm>
          <a:off x="8763000" y="2060257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85725</xdr:colOff>
      <xdr:row>34</xdr:row>
      <xdr:rowOff>28575</xdr:rowOff>
    </xdr:from>
    <xdr:to>
      <xdr:col>11</xdr:col>
      <xdr:colOff>638175</xdr:colOff>
      <xdr:row>34</xdr:row>
      <xdr:rowOff>285750</xdr:rowOff>
    </xdr:to>
    <xdr:sp macro="" textlink="">
      <xdr:nvSpPr>
        <xdr:cNvPr id="1167" name="Homepage">
          <a:hlinkClick xmlns:r="http://schemas.openxmlformats.org/officeDocument/2006/relationships" r:id="rId10"/>
          <a:extLst>
            <a:ext uri="{FF2B5EF4-FFF2-40B4-BE49-F238E27FC236}">
              <a16:creationId xmlns:a16="http://schemas.microsoft.com/office/drawing/2014/main" id="{6A1E7B7E-205E-68C3-A87F-66E0D5B884B8}"/>
            </a:ext>
          </a:extLst>
        </xdr:cNvPr>
        <xdr:cNvSpPr>
          <a:spLocks noEditPoints="1" noChangeArrowheads="1"/>
        </xdr:cNvSpPr>
      </xdr:nvSpPr>
      <xdr:spPr bwMode="auto">
        <a:xfrm>
          <a:off x="8763000" y="1181100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114300</xdr:colOff>
      <xdr:row>24</xdr:row>
      <xdr:rowOff>523875</xdr:rowOff>
    </xdr:from>
    <xdr:to>
      <xdr:col>11</xdr:col>
      <xdr:colOff>666750</xdr:colOff>
      <xdr:row>24</xdr:row>
      <xdr:rowOff>771525</xdr:rowOff>
    </xdr:to>
    <xdr:sp macro="" textlink="">
      <xdr:nvSpPr>
        <xdr:cNvPr id="1172" name="Homepage">
          <a:hlinkClick xmlns:r="http://schemas.openxmlformats.org/officeDocument/2006/relationships" r:id="rId12"/>
          <a:extLst>
            <a:ext uri="{FF2B5EF4-FFF2-40B4-BE49-F238E27FC236}">
              <a16:creationId xmlns:a16="http://schemas.microsoft.com/office/drawing/2014/main" id="{0AA1F07C-A941-475C-DBE0-740142A31713}"/>
            </a:ext>
          </a:extLst>
        </xdr:cNvPr>
        <xdr:cNvSpPr>
          <a:spLocks noEditPoints="1" noChangeArrowheads="1"/>
        </xdr:cNvSpPr>
      </xdr:nvSpPr>
      <xdr:spPr bwMode="auto">
        <a:xfrm>
          <a:off x="8791575" y="5067300"/>
          <a:ext cx="552450" cy="247650"/>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808000" mc:Ignorable="a14" a14:legacySpreadsheetColorIndex="19"/>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104775</xdr:colOff>
      <xdr:row>24</xdr:row>
      <xdr:rowOff>990600</xdr:rowOff>
    </xdr:from>
    <xdr:to>
      <xdr:col>11</xdr:col>
      <xdr:colOff>657225</xdr:colOff>
      <xdr:row>24</xdr:row>
      <xdr:rowOff>1238250</xdr:rowOff>
    </xdr:to>
    <xdr:sp macro="" textlink="">
      <xdr:nvSpPr>
        <xdr:cNvPr id="1173" name="Homepage">
          <a:hlinkClick xmlns:r="http://schemas.openxmlformats.org/officeDocument/2006/relationships" r:id="rId13"/>
          <a:extLst>
            <a:ext uri="{FF2B5EF4-FFF2-40B4-BE49-F238E27FC236}">
              <a16:creationId xmlns:a16="http://schemas.microsoft.com/office/drawing/2014/main" id="{C9536701-7BEC-8DFA-BB9B-B1F9CAD8C826}"/>
            </a:ext>
          </a:extLst>
        </xdr:cNvPr>
        <xdr:cNvSpPr>
          <a:spLocks noEditPoints="1" noChangeArrowheads="1"/>
        </xdr:cNvSpPr>
      </xdr:nvSpPr>
      <xdr:spPr bwMode="auto">
        <a:xfrm>
          <a:off x="8782050" y="5534025"/>
          <a:ext cx="552450" cy="247650"/>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008000" mc:Ignorable="a14" a14:legacySpreadsheetColorIndex="17"/>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104775</xdr:colOff>
      <xdr:row>27</xdr:row>
      <xdr:rowOff>619125</xdr:rowOff>
    </xdr:from>
    <xdr:to>
      <xdr:col>11</xdr:col>
      <xdr:colOff>657225</xdr:colOff>
      <xdr:row>27</xdr:row>
      <xdr:rowOff>866775</xdr:rowOff>
    </xdr:to>
    <xdr:sp macro="" textlink="">
      <xdr:nvSpPr>
        <xdr:cNvPr id="1174" name="Homepage">
          <a:hlinkClick xmlns:r="http://schemas.openxmlformats.org/officeDocument/2006/relationships" r:id="rId10"/>
          <a:extLst>
            <a:ext uri="{FF2B5EF4-FFF2-40B4-BE49-F238E27FC236}">
              <a16:creationId xmlns:a16="http://schemas.microsoft.com/office/drawing/2014/main" id="{74030326-0298-871D-FB35-78F5329C25DF}"/>
            </a:ext>
          </a:extLst>
        </xdr:cNvPr>
        <xdr:cNvSpPr>
          <a:spLocks noEditPoints="1" noChangeArrowheads="1"/>
        </xdr:cNvSpPr>
      </xdr:nvSpPr>
      <xdr:spPr bwMode="auto">
        <a:xfrm>
          <a:off x="8782050" y="7277100"/>
          <a:ext cx="552450" cy="247650"/>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008000" mc:Ignorable="a14" a14:legacySpreadsheetColorIndex="17"/>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104775</xdr:colOff>
      <xdr:row>28</xdr:row>
      <xdr:rowOff>619125</xdr:rowOff>
    </xdr:from>
    <xdr:to>
      <xdr:col>11</xdr:col>
      <xdr:colOff>657225</xdr:colOff>
      <xdr:row>28</xdr:row>
      <xdr:rowOff>866775</xdr:rowOff>
    </xdr:to>
    <xdr:sp macro="" textlink="">
      <xdr:nvSpPr>
        <xdr:cNvPr id="1176" name="Homepage">
          <a:hlinkClick xmlns:r="http://schemas.openxmlformats.org/officeDocument/2006/relationships" r:id="rId10"/>
          <a:extLst>
            <a:ext uri="{FF2B5EF4-FFF2-40B4-BE49-F238E27FC236}">
              <a16:creationId xmlns:a16="http://schemas.microsoft.com/office/drawing/2014/main" id="{6576DC8A-DAC8-CB04-A1D2-EE9EC120756D}"/>
            </a:ext>
          </a:extLst>
        </xdr:cNvPr>
        <xdr:cNvSpPr>
          <a:spLocks noEditPoints="1" noChangeArrowheads="1"/>
        </xdr:cNvSpPr>
      </xdr:nvSpPr>
      <xdr:spPr bwMode="auto">
        <a:xfrm>
          <a:off x="8782050" y="8515350"/>
          <a:ext cx="552450" cy="247650"/>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008000" mc:Ignorable="a14" a14:legacySpreadsheetColorIndex="17"/>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104775</xdr:colOff>
      <xdr:row>29</xdr:row>
      <xdr:rowOff>619125</xdr:rowOff>
    </xdr:from>
    <xdr:to>
      <xdr:col>11</xdr:col>
      <xdr:colOff>657225</xdr:colOff>
      <xdr:row>29</xdr:row>
      <xdr:rowOff>866775</xdr:rowOff>
    </xdr:to>
    <xdr:sp macro="" textlink="">
      <xdr:nvSpPr>
        <xdr:cNvPr id="1177" name="Homepage">
          <a:hlinkClick xmlns:r="http://schemas.openxmlformats.org/officeDocument/2006/relationships" r:id="rId10"/>
          <a:extLst>
            <a:ext uri="{FF2B5EF4-FFF2-40B4-BE49-F238E27FC236}">
              <a16:creationId xmlns:a16="http://schemas.microsoft.com/office/drawing/2014/main" id="{11940C1D-8825-E18E-F0E2-86F9A6E35D02}"/>
            </a:ext>
          </a:extLst>
        </xdr:cNvPr>
        <xdr:cNvSpPr>
          <a:spLocks noEditPoints="1" noChangeArrowheads="1"/>
        </xdr:cNvSpPr>
      </xdr:nvSpPr>
      <xdr:spPr bwMode="auto">
        <a:xfrm>
          <a:off x="8782050" y="9620250"/>
          <a:ext cx="552450" cy="247650"/>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008000" mc:Ignorable="a14" a14:legacySpreadsheetColorIndex="17"/>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85725</xdr:colOff>
      <xdr:row>42</xdr:row>
      <xdr:rowOff>28575</xdr:rowOff>
    </xdr:from>
    <xdr:to>
      <xdr:col>11</xdr:col>
      <xdr:colOff>638175</xdr:colOff>
      <xdr:row>42</xdr:row>
      <xdr:rowOff>285750</xdr:rowOff>
    </xdr:to>
    <xdr:sp macro="" textlink="">
      <xdr:nvSpPr>
        <xdr:cNvPr id="1178" name="Homepage">
          <a:hlinkClick xmlns:r="http://schemas.openxmlformats.org/officeDocument/2006/relationships" r:id="rId14"/>
          <a:extLst>
            <a:ext uri="{FF2B5EF4-FFF2-40B4-BE49-F238E27FC236}">
              <a16:creationId xmlns:a16="http://schemas.microsoft.com/office/drawing/2014/main" id="{CEFE7B04-82E1-2686-AC7C-D3C218CD3E19}"/>
            </a:ext>
          </a:extLst>
        </xdr:cNvPr>
        <xdr:cNvSpPr>
          <a:spLocks noEditPoints="1" noChangeArrowheads="1"/>
        </xdr:cNvSpPr>
      </xdr:nvSpPr>
      <xdr:spPr bwMode="auto">
        <a:xfrm>
          <a:off x="8763000" y="1529715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85725</xdr:colOff>
      <xdr:row>46</xdr:row>
      <xdr:rowOff>28575</xdr:rowOff>
    </xdr:from>
    <xdr:to>
      <xdr:col>11</xdr:col>
      <xdr:colOff>638175</xdr:colOff>
      <xdr:row>46</xdr:row>
      <xdr:rowOff>285750</xdr:rowOff>
    </xdr:to>
    <xdr:sp macro="" textlink="">
      <xdr:nvSpPr>
        <xdr:cNvPr id="1179" name="Homepage">
          <a:hlinkClick xmlns:r="http://schemas.openxmlformats.org/officeDocument/2006/relationships" r:id="rId14"/>
          <a:extLst>
            <a:ext uri="{FF2B5EF4-FFF2-40B4-BE49-F238E27FC236}">
              <a16:creationId xmlns:a16="http://schemas.microsoft.com/office/drawing/2014/main" id="{4DE64C9F-E493-FE5C-496D-C8FC856C4A03}"/>
            </a:ext>
          </a:extLst>
        </xdr:cNvPr>
        <xdr:cNvSpPr>
          <a:spLocks noEditPoints="1" noChangeArrowheads="1"/>
        </xdr:cNvSpPr>
      </xdr:nvSpPr>
      <xdr:spPr bwMode="auto">
        <a:xfrm>
          <a:off x="8763000" y="1726882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85725</xdr:colOff>
      <xdr:row>47</xdr:row>
      <xdr:rowOff>28575</xdr:rowOff>
    </xdr:from>
    <xdr:to>
      <xdr:col>11</xdr:col>
      <xdr:colOff>638175</xdr:colOff>
      <xdr:row>47</xdr:row>
      <xdr:rowOff>285750</xdr:rowOff>
    </xdr:to>
    <xdr:sp macro="" textlink="">
      <xdr:nvSpPr>
        <xdr:cNvPr id="1180" name="Homepage">
          <a:hlinkClick xmlns:r="http://schemas.openxmlformats.org/officeDocument/2006/relationships" r:id="rId14"/>
          <a:extLst>
            <a:ext uri="{FF2B5EF4-FFF2-40B4-BE49-F238E27FC236}">
              <a16:creationId xmlns:a16="http://schemas.microsoft.com/office/drawing/2014/main" id="{205AFFAF-7116-C384-CA3E-41FD0413EA2C}"/>
            </a:ext>
          </a:extLst>
        </xdr:cNvPr>
        <xdr:cNvSpPr>
          <a:spLocks noEditPoints="1" noChangeArrowheads="1"/>
        </xdr:cNvSpPr>
      </xdr:nvSpPr>
      <xdr:spPr bwMode="auto">
        <a:xfrm>
          <a:off x="8763000" y="1765935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85725</xdr:colOff>
      <xdr:row>48</xdr:row>
      <xdr:rowOff>28575</xdr:rowOff>
    </xdr:from>
    <xdr:to>
      <xdr:col>11</xdr:col>
      <xdr:colOff>638175</xdr:colOff>
      <xdr:row>48</xdr:row>
      <xdr:rowOff>285750</xdr:rowOff>
    </xdr:to>
    <xdr:sp macro="" textlink="">
      <xdr:nvSpPr>
        <xdr:cNvPr id="1181" name="Homepage">
          <a:hlinkClick xmlns:r="http://schemas.openxmlformats.org/officeDocument/2006/relationships" r:id="rId15"/>
          <a:extLst>
            <a:ext uri="{FF2B5EF4-FFF2-40B4-BE49-F238E27FC236}">
              <a16:creationId xmlns:a16="http://schemas.microsoft.com/office/drawing/2014/main" id="{B1415567-CA9B-B732-F474-A7F1F487E89D}"/>
            </a:ext>
          </a:extLst>
        </xdr:cNvPr>
        <xdr:cNvSpPr>
          <a:spLocks noEditPoints="1" noChangeArrowheads="1"/>
        </xdr:cNvSpPr>
      </xdr:nvSpPr>
      <xdr:spPr bwMode="auto">
        <a:xfrm>
          <a:off x="8763000" y="1816417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85725</xdr:colOff>
      <xdr:row>49</xdr:row>
      <xdr:rowOff>28575</xdr:rowOff>
    </xdr:from>
    <xdr:to>
      <xdr:col>11</xdr:col>
      <xdr:colOff>638175</xdr:colOff>
      <xdr:row>49</xdr:row>
      <xdr:rowOff>285750</xdr:rowOff>
    </xdr:to>
    <xdr:sp macro="" textlink="">
      <xdr:nvSpPr>
        <xdr:cNvPr id="1182" name="Homepage">
          <a:hlinkClick xmlns:r="http://schemas.openxmlformats.org/officeDocument/2006/relationships" r:id="rId10"/>
          <a:extLst>
            <a:ext uri="{FF2B5EF4-FFF2-40B4-BE49-F238E27FC236}">
              <a16:creationId xmlns:a16="http://schemas.microsoft.com/office/drawing/2014/main" id="{49379002-005E-DBE1-B49F-DBA2B0EE1367}"/>
            </a:ext>
          </a:extLst>
        </xdr:cNvPr>
        <xdr:cNvSpPr>
          <a:spLocks noEditPoints="1" noChangeArrowheads="1"/>
        </xdr:cNvSpPr>
      </xdr:nvSpPr>
      <xdr:spPr bwMode="auto">
        <a:xfrm>
          <a:off x="8763000" y="1864995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123825</xdr:colOff>
      <xdr:row>53</xdr:row>
      <xdr:rowOff>1209675</xdr:rowOff>
    </xdr:from>
    <xdr:to>
      <xdr:col>11</xdr:col>
      <xdr:colOff>676275</xdr:colOff>
      <xdr:row>53</xdr:row>
      <xdr:rowOff>1466850</xdr:rowOff>
    </xdr:to>
    <xdr:sp macro="" textlink="">
      <xdr:nvSpPr>
        <xdr:cNvPr id="1183" name="Homepage">
          <a:hlinkClick xmlns:r="http://schemas.openxmlformats.org/officeDocument/2006/relationships" r:id="rId16"/>
          <a:extLst>
            <a:ext uri="{FF2B5EF4-FFF2-40B4-BE49-F238E27FC236}">
              <a16:creationId xmlns:a16="http://schemas.microsoft.com/office/drawing/2014/main" id="{F0406797-FFDA-5223-F6FC-FFAE9B23C338}"/>
            </a:ext>
          </a:extLst>
        </xdr:cNvPr>
        <xdr:cNvSpPr>
          <a:spLocks noEditPoints="1" noChangeArrowheads="1"/>
        </xdr:cNvSpPr>
      </xdr:nvSpPr>
      <xdr:spPr bwMode="auto">
        <a:xfrm>
          <a:off x="8801100" y="2178367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339966" mc:Ignorable="a14" a14:legacySpreadsheetColorIndex="57"/>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123825</xdr:colOff>
      <xdr:row>53</xdr:row>
      <xdr:rowOff>571500</xdr:rowOff>
    </xdr:from>
    <xdr:to>
      <xdr:col>11</xdr:col>
      <xdr:colOff>676275</xdr:colOff>
      <xdr:row>53</xdr:row>
      <xdr:rowOff>828675</xdr:rowOff>
    </xdr:to>
    <xdr:sp macro="" textlink="">
      <xdr:nvSpPr>
        <xdr:cNvPr id="1184" name="Homepage">
          <a:hlinkClick xmlns:r="http://schemas.openxmlformats.org/officeDocument/2006/relationships" r:id="rId17"/>
          <a:extLst>
            <a:ext uri="{FF2B5EF4-FFF2-40B4-BE49-F238E27FC236}">
              <a16:creationId xmlns:a16="http://schemas.microsoft.com/office/drawing/2014/main" id="{24D99260-CDDA-255D-831A-D8E2D92C9F05}"/>
            </a:ext>
          </a:extLst>
        </xdr:cNvPr>
        <xdr:cNvSpPr>
          <a:spLocks noEditPoints="1" noChangeArrowheads="1"/>
        </xdr:cNvSpPr>
      </xdr:nvSpPr>
      <xdr:spPr bwMode="auto">
        <a:xfrm>
          <a:off x="8801100" y="2114550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808000" mc:Ignorable="a14" a14:legacySpreadsheetColorIndex="19"/>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104775</xdr:colOff>
      <xdr:row>66</xdr:row>
      <xdr:rowOff>161925</xdr:rowOff>
    </xdr:from>
    <xdr:to>
      <xdr:col>11</xdr:col>
      <xdr:colOff>657225</xdr:colOff>
      <xdr:row>66</xdr:row>
      <xdr:rowOff>419100</xdr:rowOff>
    </xdr:to>
    <xdr:sp macro="" textlink="">
      <xdr:nvSpPr>
        <xdr:cNvPr id="1185" name="Homepage">
          <a:hlinkClick xmlns:r="http://schemas.openxmlformats.org/officeDocument/2006/relationships" r:id="rId18"/>
          <a:extLst>
            <a:ext uri="{FF2B5EF4-FFF2-40B4-BE49-F238E27FC236}">
              <a16:creationId xmlns:a16="http://schemas.microsoft.com/office/drawing/2014/main" id="{9651D8A4-181A-580E-8411-E3E4C08F1341}"/>
            </a:ext>
          </a:extLst>
        </xdr:cNvPr>
        <xdr:cNvSpPr>
          <a:spLocks noEditPoints="1" noChangeArrowheads="1"/>
        </xdr:cNvSpPr>
      </xdr:nvSpPr>
      <xdr:spPr bwMode="auto">
        <a:xfrm>
          <a:off x="8782050" y="2798445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123825</xdr:colOff>
      <xdr:row>66</xdr:row>
      <xdr:rowOff>752475</xdr:rowOff>
    </xdr:from>
    <xdr:to>
      <xdr:col>11</xdr:col>
      <xdr:colOff>676275</xdr:colOff>
      <xdr:row>66</xdr:row>
      <xdr:rowOff>1009650</xdr:rowOff>
    </xdr:to>
    <xdr:sp macro="" textlink="">
      <xdr:nvSpPr>
        <xdr:cNvPr id="1187" name="Homepage">
          <a:hlinkClick xmlns:r="http://schemas.openxmlformats.org/officeDocument/2006/relationships" r:id="rId17"/>
          <a:extLst>
            <a:ext uri="{FF2B5EF4-FFF2-40B4-BE49-F238E27FC236}">
              <a16:creationId xmlns:a16="http://schemas.microsoft.com/office/drawing/2014/main" id="{0BCE8B40-82E6-B995-C281-A57D74EF939B}"/>
            </a:ext>
          </a:extLst>
        </xdr:cNvPr>
        <xdr:cNvSpPr>
          <a:spLocks noEditPoints="1" noChangeArrowheads="1"/>
        </xdr:cNvSpPr>
      </xdr:nvSpPr>
      <xdr:spPr bwMode="auto">
        <a:xfrm>
          <a:off x="8801100" y="2857500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808000" mc:Ignorable="a14" a14:legacySpreadsheetColorIndex="19"/>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114300</xdr:colOff>
      <xdr:row>69</xdr:row>
      <xdr:rowOff>76200</xdr:rowOff>
    </xdr:from>
    <xdr:to>
      <xdr:col>11</xdr:col>
      <xdr:colOff>666750</xdr:colOff>
      <xdr:row>69</xdr:row>
      <xdr:rowOff>333375</xdr:rowOff>
    </xdr:to>
    <xdr:sp macro="" textlink="">
      <xdr:nvSpPr>
        <xdr:cNvPr id="1188" name="Homepage">
          <a:hlinkClick xmlns:r="http://schemas.openxmlformats.org/officeDocument/2006/relationships" r:id="rId19"/>
          <a:extLst>
            <a:ext uri="{FF2B5EF4-FFF2-40B4-BE49-F238E27FC236}">
              <a16:creationId xmlns:a16="http://schemas.microsoft.com/office/drawing/2014/main" id="{43DD1BE8-7056-A9D7-2FF9-B1791DE2F71D}"/>
            </a:ext>
          </a:extLst>
        </xdr:cNvPr>
        <xdr:cNvSpPr>
          <a:spLocks noEditPoints="1" noChangeArrowheads="1"/>
        </xdr:cNvSpPr>
      </xdr:nvSpPr>
      <xdr:spPr bwMode="auto">
        <a:xfrm>
          <a:off x="8791575" y="2997517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114300</xdr:colOff>
      <xdr:row>81</xdr:row>
      <xdr:rowOff>76200</xdr:rowOff>
    </xdr:from>
    <xdr:to>
      <xdr:col>11</xdr:col>
      <xdr:colOff>666750</xdr:colOff>
      <xdr:row>81</xdr:row>
      <xdr:rowOff>333375</xdr:rowOff>
    </xdr:to>
    <xdr:sp macro="" textlink="">
      <xdr:nvSpPr>
        <xdr:cNvPr id="1192" name="Homepage">
          <a:hlinkClick xmlns:r="http://schemas.openxmlformats.org/officeDocument/2006/relationships" r:id="rId20"/>
          <a:extLst>
            <a:ext uri="{FF2B5EF4-FFF2-40B4-BE49-F238E27FC236}">
              <a16:creationId xmlns:a16="http://schemas.microsoft.com/office/drawing/2014/main" id="{27712749-4F9B-D098-ABEE-2B5BD52CDA1F}"/>
            </a:ext>
          </a:extLst>
        </xdr:cNvPr>
        <xdr:cNvSpPr>
          <a:spLocks noEditPoints="1" noChangeArrowheads="1"/>
        </xdr:cNvSpPr>
      </xdr:nvSpPr>
      <xdr:spPr bwMode="auto">
        <a:xfrm>
          <a:off x="8791575" y="3582352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114300</xdr:colOff>
      <xdr:row>96</xdr:row>
      <xdr:rowOff>76200</xdr:rowOff>
    </xdr:from>
    <xdr:to>
      <xdr:col>11</xdr:col>
      <xdr:colOff>666750</xdr:colOff>
      <xdr:row>96</xdr:row>
      <xdr:rowOff>333375</xdr:rowOff>
    </xdr:to>
    <xdr:sp macro="" textlink="">
      <xdr:nvSpPr>
        <xdr:cNvPr id="1193" name="Homepage">
          <a:hlinkClick xmlns:r="http://schemas.openxmlformats.org/officeDocument/2006/relationships" r:id="rId21"/>
          <a:extLst>
            <a:ext uri="{FF2B5EF4-FFF2-40B4-BE49-F238E27FC236}">
              <a16:creationId xmlns:a16="http://schemas.microsoft.com/office/drawing/2014/main" id="{DA0E5016-0187-1F97-9CDF-EB21ADB387E5}"/>
            </a:ext>
          </a:extLst>
        </xdr:cNvPr>
        <xdr:cNvSpPr>
          <a:spLocks noEditPoints="1" noChangeArrowheads="1"/>
        </xdr:cNvSpPr>
      </xdr:nvSpPr>
      <xdr:spPr bwMode="auto">
        <a:xfrm>
          <a:off x="8791575" y="4430077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114300</xdr:colOff>
      <xdr:row>94</xdr:row>
      <xdr:rowOff>76200</xdr:rowOff>
    </xdr:from>
    <xdr:to>
      <xdr:col>11</xdr:col>
      <xdr:colOff>666750</xdr:colOff>
      <xdr:row>94</xdr:row>
      <xdr:rowOff>333375</xdr:rowOff>
    </xdr:to>
    <xdr:sp macro="" textlink="">
      <xdr:nvSpPr>
        <xdr:cNvPr id="1194" name="Homepage">
          <a:hlinkClick xmlns:r="http://schemas.openxmlformats.org/officeDocument/2006/relationships" r:id="rId22"/>
          <a:extLst>
            <a:ext uri="{FF2B5EF4-FFF2-40B4-BE49-F238E27FC236}">
              <a16:creationId xmlns:a16="http://schemas.microsoft.com/office/drawing/2014/main" id="{AE107CE6-6015-5B66-07AA-280D80F4C319}"/>
            </a:ext>
          </a:extLst>
        </xdr:cNvPr>
        <xdr:cNvSpPr>
          <a:spLocks noEditPoints="1" noChangeArrowheads="1"/>
        </xdr:cNvSpPr>
      </xdr:nvSpPr>
      <xdr:spPr bwMode="auto">
        <a:xfrm>
          <a:off x="8791575" y="4206240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123825</xdr:colOff>
      <xdr:row>94</xdr:row>
      <xdr:rowOff>561975</xdr:rowOff>
    </xdr:from>
    <xdr:to>
      <xdr:col>11</xdr:col>
      <xdr:colOff>676275</xdr:colOff>
      <xdr:row>94</xdr:row>
      <xdr:rowOff>819150</xdr:rowOff>
    </xdr:to>
    <xdr:sp macro="" textlink="">
      <xdr:nvSpPr>
        <xdr:cNvPr id="1195" name="Homepage">
          <a:hlinkClick xmlns:r="http://schemas.openxmlformats.org/officeDocument/2006/relationships" r:id="rId23"/>
          <a:extLst>
            <a:ext uri="{FF2B5EF4-FFF2-40B4-BE49-F238E27FC236}">
              <a16:creationId xmlns:a16="http://schemas.microsoft.com/office/drawing/2014/main" id="{AF132272-8F7C-91F5-51D1-25E6AA280316}"/>
            </a:ext>
          </a:extLst>
        </xdr:cNvPr>
        <xdr:cNvSpPr>
          <a:spLocks noEditPoints="1" noChangeArrowheads="1"/>
        </xdr:cNvSpPr>
      </xdr:nvSpPr>
      <xdr:spPr bwMode="auto">
        <a:xfrm>
          <a:off x="8801100" y="4254817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808000" mc:Ignorable="a14" a14:legacySpreadsheetColorIndex="19"/>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114300</xdr:colOff>
      <xdr:row>99</xdr:row>
      <xdr:rowOff>76200</xdr:rowOff>
    </xdr:from>
    <xdr:to>
      <xdr:col>11</xdr:col>
      <xdr:colOff>666750</xdr:colOff>
      <xdr:row>99</xdr:row>
      <xdr:rowOff>333375</xdr:rowOff>
    </xdr:to>
    <xdr:sp macro="" textlink="">
      <xdr:nvSpPr>
        <xdr:cNvPr id="1196" name="Homepage">
          <a:hlinkClick xmlns:r="http://schemas.openxmlformats.org/officeDocument/2006/relationships" r:id="rId24"/>
          <a:extLst>
            <a:ext uri="{FF2B5EF4-FFF2-40B4-BE49-F238E27FC236}">
              <a16:creationId xmlns:a16="http://schemas.microsoft.com/office/drawing/2014/main" id="{91446DA6-E1FE-145D-E5D0-5DBDFD125213}"/>
            </a:ext>
          </a:extLst>
        </xdr:cNvPr>
        <xdr:cNvSpPr>
          <a:spLocks noEditPoints="1" noChangeArrowheads="1"/>
        </xdr:cNvSpPr>
      </xdr:nvSpPr>
      <xdr:spPr bwMode="auto">
        <a:xfrm>
          <a:off x="8791575" y="4551997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114300</xdr:colOff>
      <xdr:row>100</xdr:row>
      <xdr:rowOff>76200</xdr:rowOff>
    </xdr:from>
    <xdr:to>
      <xdr:col>11</xdr:col>
      <xdr:colOff>666750</xdr:colOff>
      <xdr:row>100</xdr:row>
      <xdr:rowOff>333375</xdr:rowOff>
    </xdr:to>
    <xdr:sp macro="" textlink="">
      <xdr:nvSpPr>
        <xdr:cNvPr id="1197" name="Homepage">
          <a:hlinkClick xmlns:r="http://schemas.openxmlformats.org/officeDocument/2006/relationships" r:id="rId25"/>
          <a:extLst>
            <a:ext uri="{FF2B5EF4-FFF2-40B4-BE49-F238E27FC236}">
              <a16:creationId xmlns:a16="http://schemas.microsoft.com/office/drawing/2014/main" id="{C3B588A5-0B64-1520-0CC0-19101099705E}"/>
            </a:ext>
          </a:extLst>
        </xdr:cNvPr>
        <xdr:cNvSpPr>
          <a:spLocks noEditPoints="1" noChangeArrowheads="1"/>
        </xdr:cNvSpPr>
      </xdr:nvSpPr>
      <xdr:spPr bwMode="auto">
        <a:xfrm>
          <a:off x="8791575" y="4595812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114300</xdr:colOff>
      <xdr:row>101</xdr:row>
      <xdr:rowOff>76200</xdr:rowOff>
    </xdr:from>
    <xdr:to>
      <xdr:col>11</xdr:col>
      <xdr:colOff>666750</xdr:colOff>
      <xdr:row>101</xdr:row>
      <xdr:rowOff>333375</xdr:rowOff>
    </xdr:to>
    <xdr:sp macro="" textlink="">
      <xdr:nvSpPr>
        <xdr:cNvPr id="1198" name="Homepage">
          <a:hlinkClick xmlns:r="http://schemas.openxmlformats.org/officeDocument/2006/relationships" r:id="rId26"/>
          <a:extLst>
            <a:ext uri="{FF2B5EF4-FFF2-40B4-BE49-F238E27FC236}">
              <a16:creationId xmlns:a16="http://schemas.microsoft.com/office/drawing/2014/main" id="{C4AF67ED-B1C0-6497-4CA3-6919149BD793}"/>
            </a:ext>
          </a:extLst>
        </xdr:cNvPr>
        <xdr:cNvSpPr>
          <a:spLocks noEditPoints="1" noChangeArrowheads="1"/>
        </xdr:cNvSpPr>
      </xdr:nvSpPr>
      <xdr:spPr bwMode="auto">
        <a:xfrm>
          <a:off x="8791575" y="4645342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114300</xdr:colOff>
      <xdr:row>95</xdr:row>
      <xdr:rowOff>76200</xdr:rowOff>
    </xdr:from>
    <xdr:to>
      <xdr:col>11</xdr:col>
      <xdr:colOff>666750</xdr:colOff>
      <xdr:row>95</xdr:row>
      <xdr:rowOff>333375</xdr:rowOff>
    </xdr:to>
    <xdr:sp macro="" textlink="">
      <xdr:nvSpPr>
        <xdr:cNvPr id="1199" name="Homepage">
          <a:hlinkClick xmlns:r="http://schemas.openxmlformats.org/officeDocument/2006/relationships" r:id="rId27"/>
          <a:extLst>
            <a:ext uri="{FF2B5EF4-FFF2-40B4-BE49-F238E27FC236}">
              <a16:creationId xmlns:a16="http://schemas.microsoft.com/office/drawing/2014/main" id="{7913F71B-3E98-0E6F-1F1E-EDF79213DEDA}"/>
            </a:ext>
          </a:extLst>
        </xdr:cNvPr>
        <xdr:cNvSpPr>
          <a:spLocks noEditPoints="1" noChangeArrowheads="1"/>
        </xdr:cNvSpPr>
      </xdr:nvSpPr>
      <xdr:spPr bwMode="auto">
        <a:xfrm>
          <a:off x="8791575" y="4312920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142875</xdr:colOff>
      <xdr:row>95</xdr:row>
      <xdr:rowOff>561975</xdr:rowOff>
    </xdr:from>
    <xdr:to>
      <xdr:col>11</xdr:col>
      <xdr:colOff>695325</xdr:colOff>
      <xdr:row>95</xdr:row>
      <xdr:rowOff>819150</xdr:rowOff>
    </xdr:to>
    <xdr:sp macro="" textlink="">
      <xdr:nvSpPr>
        <xdr:cNvPr id="1200" name="Homepage">
          <a:hlinkClick xmlns:r="http://schemas.openxmlformats.org/officeDocument/2006/relationships" r:id="rId28"/>
          <a:extLst>
            <a:ext uri="{FF2B5EF4-FFF2-40B4-BE49-F238E27FC236}">
              <a16:creationId xmlns:a16="http://schemas.microsoft.com/office/drawing/2014/main" id="{95DA8A03-7790-88F5-CCB2-86324C7F2D51}"/>
            </a:ext>
          </a:extLst>
        </xdr:cNvPr>
        <xdr:cNvSpPr>
          <a:spLocks noEditPoints="1" noChangeArrowheads="1"/>
        </xdr:cNvSpPr>
      </xdr:nvSpPr>
      <xdr:spPr bwMode="auto">
        <a:xfrm>
          <a:off x="8820150" y="4361497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808000" mc:Ignorable="a14" a14:legacySpreadsheetColorIndex="19"/>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114300</xdr:colOff>
      <xdr:row>102</xdr:row>
      <xdr:rowOff>76200</xdr:rowOff>
    </xdr:from>
    <xdr:to>
      <xdr:col>11</xdr:col>
      <xdr:colOff>666750</xdr:colOff>
      <xdr:row>102</xdr:row>
      <xdr:rowOff>333375</xdr:rowOff>
    </xdr:to>
    <xdr:sp macro="" textlink="">
      <xdr:nvSpPr>
        <xdr:cNvPr id="1201" name="Homepage">
          <a:hlinkClick xmlns:r="http://schemas.openxmlformats.org/officeDocument/2006/relationships" r:id="rId29"/>
          <a:extLst>
            <a:ext uri="{FF2B5EF4-FFF2-40B4-BE49-F238E27FC236}">
              <a16:creationId xmlns:a16="http://schemas.microsoft.com/office/drawing/2014/main" id="{1D46B435-9CF8-7C22-7301-BB1E8115B5A8}"/>
            </a:ext>
          </a:extLst>
        </xdr:cNvPr>
        <xdr:cNvSpPr>
          <a:spLocks noEditPoints="1" noChangeArrowheads="1"/>
        </xdr:cNvSpPr>
      </xdr:nvSpPr>
      <xdr:spPr bwMode="auto">
        <a:xfrm>
          <a:off x="8791575" y="4692015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114300</xdr:colOff>
      <xdr:row>103</xdr:row>
      <xdr:rowOff>76200</xdr:rowOff>
    </xdr:from>
    <xdr:to>
      <xdr:col>11</xdr:col>
      <xdr:colOff>666750</xdr:colOff>
      <xdr:row>103</xdr:row>
      <xdr:rowOff>333375</xdr:rowOff>
    </xdr:to>
    <xdr:sp macro="" textlink="">
      <xdr:nvSpPr>
        <xdr:cNvPr id="1202" name="Homepage">
          <a:hlinkClick xmlns:r="http://schemas.openxmlformats.org/officeDocument/2006/relationships" r:id="rId30"/>
          <a:extLst>
            <a:ext uri="{FF2B5EF4-FFF2-40B4-BE49-F238E27FC236}">
              <a16:creationId xmlns:a16="http://schemas.microsoft.com/office/drawing/2014/main" id="{3A3B1610-B31D-4152-DBD8-D8D5186ED779}"/>
            </a:ext>
          </a:extLst>
        </xdr:cNvPr>
        <xdr:cNvSpPr>
          <a:spLocks noEditPoints="1" noChangeArrowheads="1"/>
        </xdr:cNvSpPr>
      </xdr:nvSpPr>
      <xdr:spPr bwMode="auto">
        <a:xfrm>
          <a:off x="8791575" y="4738687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114300</xdr:colOff>
      <xdr:row>104</xdr:row>
      <xdr:rowOff>76200</xdr:rowOff>
    </xdr:from>
    <xdr:to>
      <xdr:col>11</xdr:col>
      <xdr:colOff>666750</xdr:colOff>
      <xdr:row>104</xdr:row>
      <xdr:rowOff>333375</xdr:rowOff>
    </xdr:to>
    <xdr:sp macro="" textlink="">
      <xdr:nvSpPr>
        <xdr:cNvPr id="1203" name="Homepage">
          <a:hlinkClick xmlns:r="http://schemas.openxmlformats.org/officeDocument/2006/relationships" r:id="rId31"/>
          <a:extLst>
            <a:ext uri="{FF2B5EF4-FFF2-40B4-BE49-F238E27FC236}">
              <a16:creationId xmlns:a16="http://schemas.microsoft.com/office/drawing/2014/main" id="{2440147C-6493-A137-C236-324857447276}"/>
            </a:ext>
          </a:extLst>
        </xdr:cNvPr>
        <xdr:cNvSpPr>
          <a:spLocks noEditPoints="1" noChangeArrowheads="1"/>
        </xdr:cNvSpPr>
      </xdr:nvSpPr>
      <xdr:spPr bwMode="auto">
        <a:xfrm>
          <a:off x="8791575" y="4794885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142875</xdr:colOff>
      <xdr:row>106</xdr:row>
      <xdr:rowOff>228600</xdr:rowOff>
    </xdr:from>
    <xdr:to>
      <xdr:col>11</xdr:col>
      <xdr:colOff>695325</xdr:colOff>
      <xdr:row>106</xdr:row>
      <xdr:rowOff>485775</xdr:rowOff>
    </xdr:to>
    <xdr:sp macro="" textlink="">
      <xdr:nvSpPr>
        <xdr:cNvPr id="1205" name="Homepage">
          <a:hlinkClick xmlns:r="http://schemas.openxmlformats.org/officeDocument/2006/relationships" r:id="rId31"/>
          <a:extLst>
            <a:ext uri="{FF2B5EF4-FFF2-40B4-BE49-F238E27FC236}">
              <a16:creationId xmlns:a16="http://schemas.microsoft.com/office/drawing/2014/main" id="{1476A233-EC70-1175-A39F-3A59F4D19649}"/>
            </a:ext>
          </a:extLst>
        </xdr:cNvPr>
        <xdr:cNvSpPr>
          <a:spLocks noEditPoints="1" noChangeArrowheads="1"/>
        </xdr:cNvSpPr>
      </xdr:nvSpPr>
      <xdr:spPr bwMode="auto">
        <a:xfrm>
          <a:off x="8820150" y="4884420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808000" mc:Ignorable="a14" a14:legacySpreadsheetColorIndex="19"/>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142875</xdr:colOff>
      <xdr:row>118</xdr:row>
      <xdr:rowOff>228600</xdr:rowOff>
    </xdr:from>
    <xdr:to>
      <xdr:col>11</xdr:col>
      <xdr:colOff>695325</xdr:colOff>
      <xdr:row>118</xdr:row>
      <xdr:rowOff>485775</xdr:rowOff>
    </xdr:to>
    <xdr:sp macro="" textlink="">
      <xdr:nvSpPr>
        <xdr:cNvPr id="1207" name="Homepage">
          <a:hlinkClick xmlns:r="http://schemas.openxmlformats.org/officeDocument/2006/relationships" r:id="rId32"/>
          <a:extLst>
            <a:ext uri="{FF2B5EF4-FFF2-40B4-BE49-F238E27FC236}">
              <a16:creationId xmlns:a16="http://schemas.microsoft.com/office/drawing/2014/main" id="{04522069-415A-F494-ED72-BB872661DCEE}"/>
            </a:ext>
          </a:extLst>
        </xdr:cNvPr>
        <xdr:cNvSpPr>
          <a:spLocks noEditPoints="1" noChangeArrowheads="1"/>
        </xdr:cNvSpPr>
      </xdr:nvSpPr>
      <xdr:spPr bwMode="auto">
        <a:xfrm>
          <a:off x="8820150" y="5566410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142875</xdr:colOff>
      <xdr:row>108</xdr:row>
      <xdr:rowOff>228600</xdr:rowOff>
    </xdr:from>
    <xdr:to>
      <xdr:col>11</xdr:col>
      <xdr:colOff>695325</xdr:colOff>
      <xdr:row>108</xdr:row>
      <xdr:rowOff>485775</xdr:rowOff>
    </xdr:to>
    <xdr:sp macro="" textlink="">
      <xdr:nvSpPr>
        <xdr:cNvPr id="1208" name="Homepage">
          <a:hlinkClick xmlns:r="http://schemas.openxmlformats.org/officeDocument/2006/relationships" r:id="rId33"/>
          <a:extLst>
            <a:ext uri="{FF2B5EF4-FFF2-40B4-BE49-F238E27FC236}">
              <a16:creationId xmlns:a16="http://schemas.microsoft.com/office/drawing/2014/main" id="{41669DDE-D302-6725-6C3F-464D7BC19404}"/>
            </a:ext>
          </a:extLst>
        </xdr:cNvPr>
        <xdr:cNvSpPr>
          <a:spLocks noEditPoints="1" noChangeArrowheads="1"/>
        </xdr:cNvSpPr>
      </xdr:nvSpPr>
      <xdr:spPr bwMode="auto">
        <a:xfrm>
          <a:off x="8820150" y="4969192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142875</xdr:colOff>
      <xdr:row>108</xdr:row>
      <xdr:rowOff>885825</xdr:rowOff>
    </xdr:from>
    <xdr:to>
      <xdr:col>11</xdr:col>
      <xdr:colOff>695325</xdr:colOff>
      <xdr:row>108</xdr:row>
      <xdr:rowOff>1143000</xdr:rowOff>
    </xdr:to>
    <xdr:sp macro="" textlink="">
      <xdr:nvSpPr>
        <xdr:cNvPr id="1209" name="Homepage">
          <a:hlinkClick xmlns:r="http://schemas.openxmlformats.org/officeDocument/2006/relationships" r:id="rId34"/>
          <a:extLst>
            <a:ext uri="{FF2B5EF4-FFF2-40B4-BE49-F238E27FC236}">
              <a16:creationId xmlns:a16="http://schemas.microsoft.com/office/drawing/2014/main" id="{E34AADFA-654E-1D97-72C3-4B6351ACB723}"/>
            </a:ext>
          </a:extLst>
        </xdr:cNvPr>
        <xdr:cNvSpPr>
          <a:spLocks noEditPoints="1" noChangeArrowheads="1"/>
        </xdr:cNvSpPr>
      </xdr:nvSpPr>
      <xdr:spPr bwMode="auto">
        <a:xfrm>
          <a:off x="8820150" y="5034915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808000" mc:Ignorable="a14" a14:legacySpreadsheetColorIndex="19"/>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142875</xdr:colOff>
      <xdr:row>127</xdr:row>
      <xdr:rowOff>228600</xdr:rowOff>
    </xdr:from>
    <xdr:to>
      <xdr:col>11</xdr:col>
      <xdr:colOff>695325</xdr:colOff>
      <xdr:row>127</xdr:row>
      <xdr:rowOff>485775</xdr:rowOff>
    </xdr:to>
    <xdr:sp macro="" textlink="">
      <xdr:nvSpPr>
        <xdr:cNvPr id="1211" name="Homepage">
          <a:hlinkClick xmlns:r="http://schemas.openxmlformats.org/officeDocument/2006/relationships" r:id="rId35"/>
          <a:extLst>
            <a:ext uri="{FF2B5EF4-FFF2-40B4-BE49-F238E27FC236}">
              <a16:creationId xmlns:a16="http://schemas.microsoft.com/office/drawing/2014/main" id="{F04EF323-5D2B-55A8-03A2-CB86EE9F2CFE}"/>
            </a:ext>
          </a:extLst>
        </xdr:cNvPr>
        <xdr:cNvSpPr>
          <a:spLocks noEditPoints="1" noChangeArrowheads="1"/>
        </xdr:cNvSpPr>
      </xdr:nvSpPr>
      <xdr:spPr bwMode="auto">
        <a:xfrm>
          <a:off x="8820150" y="5992177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142875</xdr:colOff>
      <xdr:row>129</xdr:row>
      <xdr:rowOff>228600</xdr:rowOff>
    </xdr:from>
    <xdr:to>
      <xdr:col>11</xdr:col>
      <xdr:colOff>695325</xdr:colOff>
      <xdr:row>129</xdr:row>
      <xdr:rowOff>485775</xdr:rowOff>
    </xdr:to>
    <xdr:sp macro="" textlink="">
      <xdr:nvSpPr>
        <xdr:cNvPr id="1213" name="Homepage">
          <a:hlinkClick xmlns:r="http://schemas.openxmlformats.org/officeDocument/2006/relationships" r:id="rId36"/>
          <a:extLst>
            <a:ext uri="{FF2B5EF4-FFF2-40B4-BE49-F238E27FC236}">
              <a16:creationId xmlns:a16="http://schemas.microsoft.com/office/drawing/2014/main" id="{DFA59D54-CB62-BABA-05DB-D38F305D6886}"/>
            </a:ext>
          </a:extLst>
        </xdr:cNvPr>
        <xdr:cNvSpPr>
          <a:spLocks noEditPoints="1" noChangeArrowheads="1"/>
        </xdr:cNvSpPr>
      </xdr:nvSpPr>
      <xdr:spPr bwMode="auto">
        <a:xfrm>
          <a:off x="8820150" y="6211252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123825</xdr:colOff>
      <xdr:row>127</xdr:row>
      <xdr:rowOff>904875</xdr:rowOff>
    </xdr:from>
    <xdr:to>
      <xdr:col>11</xdr:col>
      <xdr:colOff>676275</xdr:colOff>
      <xdr:row>127</xdr:row>
      <xdr:rowOff>1162050</xdr:rowOff>
    </xdr:to>
    <xdr:sp macro="" textlink="">
      <xdr:nvSpPr>
        <xdr:cNvPr id="1214" name="Homepage">
          <a:hlinkClick xmlns:r="http://schemas.openxmlformats.org/officeDocument/2006/relationships" r:id="rId37"/>
          <a:extLst>
            <a:ext uri="{FF2B5EF4-FFF2-40B4-BE49-F238E27FC236}">
              <a16:creationId xmlns:a16="http://schemas.microsoft.com/office/drawing/2014/main" id="{EE03C6B0-1505-919A-20A9-8C28C79B3D42}"/>
            </a:ext>
          </a:extLst>
        </xdr:cNvPr>
        <xdr:cNvSpPr>
          <a:spLocks noEditPoints="1" noChangeArrowheads="1"/>
        </xdr:cNvSpPr>
      </xdr:nvSpPr>
      <xdr:spPr bwMode="auto">
        <a:xfrm>
          <a:off x="8801100" y="6059805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808000" mc:Ignorable="a14" a14:legacySpreadsheetColorIndex="19"/>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142875</xdr:colOff>
      <xdr:row>131</xdr:row>
      <xdr:rowOff>228600</xdr:rowOff>
    </xdr:from>
    <xdr:to>
      <xdr:col>11</xdr:col>
      <xdr:colOff>695325</xdr:colOff>
      <xdr:row>131</xdr:row>
      <xdr:rowOff>485775</xdr:rowOff>
    </xdr:to>
    <xdr:sp macro="" textlink="">
      <xdr:nvSpPr>
        <xdr:cNvPr id="1215" name="Homepage">
          <a:hlinkClick xmlns:r="http://schemas.openxmlformats.org/officeDocument/2006/relationships" r:id="rId38"/>
          <a:extLst>
            <a:ext uri="{FF2B5EF4-FFF2-40B4-BE49-F238E27FC236}">
              <a16:creationId xmlns:a16="http://schemas.microsoft.com/office/drawing/2014/main" id="{BB648FE1-8B1C-BAFF-80DC-95BE37680C9D}"/>
            </a:ext>
          </a:extLst>
        </xdr:cNvPr>
        <xdr:cNvSpPr>
          <a:spLocks noEditPoints="1" noChangeArrowheads="1"/>
        </xdr:cNvSpPr>
      </xdr:nvSpPr>
      <xdr:spPr bwMode="auto">
        <a:xfrm>
          <a:off x="8820150" y="6345555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142875</xdr:colOff>
      <xdr:row>134</xdr:row>
      <xdr:rowOff>228600</xdr:rowOff>
    </xdr:from>
    <xdr:to>
      <xdr:col>11</xdr:col>
      <xdr:colOff>695325</xdr:colOff>
      <xdr:row>134</xdr:row>
      <xdr:rowOff>485775</xdr:rowOff>
    </xdr:to>
    <xdr:sp macro="" textlink="">
      <xdr:nvSpPr>
        <xdr:cNvPr id="1217" name="Homepage">
          <a:hlinkClick xmlns:r="http://schemas.openxmlformats.org/officeDocument/2006/relationships" r:id="rId39"/>
          <a:extLst>
            <a:ext uri="{FF2B5EF4-FFF2-40B4-BE49-F238E27FC236}">
              <a16:creationId xmlns:a16="http://schemas.microsoft.com/office/drawing/2014/main" id="{BAF00B18-8286-0811-7B9F-BE260357988D}"/>
            </a:ext>
          </a:extLst>
        </xdr:cNvPr>
        <xdr:cNvSpPr>
          <a:spLocks noEditPoints="1" noChangeArrowheads="1"/>
        </xdr:cNvSpPr>
      </xdr:nvSpPr>
      <xdr:spPr bwMode="auto">
        <a:xfrm>
          <a:off x="8820150" y="6515100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142875</xdr:colOff>
      <xdr:row>136</xdr:row>
      <xdr:rowOff>228600</xdr:rowOff>
    </xdr:from>
    <xdr:to>
      <xdr:col>11</xdr:col>
      <xdr:colOff>695325</xdr:colOff>
      <xdr:row>136</xdr:row>
      <xdr:rowOff>485775</xdr:rowOff>
    </xdr:to>
    <xdr:sp macro="" textlink="">
      <xdr:nvSpPr>
        <xdr:cNvPr id="1218" name="Homepage">
          <a:hlinkClick xmlns:r="http://schemas.openxmlformats.org/officeDocument/2006/relationships" r:id="rId40"/>
          <a:extLst>
            <a:ext uri="{FF2B5EF4-FFF2-40B4-BE49-F238E27FC236}">
              <a16:creationId xmlns:a16="http://schemas.microsoft.com/office/drawing/2014/main" id="{DCE930EA-7CF5-2F31-7267-CECB0E7D4A87}"/>
            </a:ext>
          </a:extLst>
        </xdr:cNvPr>
        <xdr:cNvSpPr>
          <a:spLocks noEditPoints="1" noChangeArrowheads="1"/>
        </xdr:cNvSpPr>
      </xdr:nvSpPr>
      <xdr:spPr bwMode="auto">
        <a:xfrm>
          <a:off x="8820150" y="6632257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142875</xdr:colOff>
      <xdr:row>140</xdr:row>
      <xdr:rowOff>228600</xdr:rowOff>
    </xdr:from>
    <xdr:to>
      <xdr:col>11</xdr:col>
      <xdr:colOff>695325</xdr:colOff>
      <xdr:row>140</xdr:row>
      <xdr:rowOff>485775</xdr:rowOff>
    </xdr:to>
    <xdr:sp macro="" textlink="">
      <xdr:nvSpPr>
        <xdr:cNvPr id="1220" name="Homepage">
          <a:hlinkClick xmlns:r="http://schemas.openxmlformats.org/officeDocument/2006/relationships" r:id="rId41"/>
          <a:extLst>
            <a:ext uri="{FF2B5EF4-FFF2-40B4-BE49-F238E27FC236}">
              <a16:creationId xmlns:a16="http://schemas.microsoft.com/office/drawing/2014/main" id="{89DD4657-7A2C-2DB9-61E2-900F9447DAF9}"/>
            </a:ext>
          </a:extLst>
        </xdr:cNvPr>
        <xdr:cNvSpPr>
          <a:spLocks noEditPoints="1" noChangeArrowheads="1"/>
        </xdr:cNvSpPr>
      </xdr:nvSpPr>
      <xdr:spPr bwMode="auto">
        <a:xfrm>
          <a:off x="8820150" y="6882765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142875</xdr:colOff>
      <xdr:row>150</xdr:row>
      <xdr:rowOff>161925</xdr:rowOff>
    </xdr:from>
    <xdr:to>
      <xdr:col>11</xdr:col>
      <xdr:colOff>695325</xdr:colOff>
      <xdr:row>150</xdr:row>
      <xdr:rowOff>419100</xdr:rowOff>
    </xdr:to>
    <xdr:sp macro="" textlink="">
      <xdr:nvSpPr>
        <xdr:cNvPr id="1222" name="Homepage">
          <a:hlinkClick xmlns:r="http://schemas.openxmlformats.org/officeDocument/2006/relationships" r:id="rId42"/>
          <a:extLst>
            <a:ext uri="{FF2B5EF4-FFF2-40B4-BE49-F238E27FC236}">
              <a16:creationId xmlns:a16="http://schemas.microsoft.com/office/drawing/2014/main" id="{C5CFD8B0-CE77-BCE5-C3AF-F3CCD645B965}"/>
            </a:ext>
          </a:extLst>
        </xdr:cNvPr>
        <xdr:cNvSpPr>
          <a:spLocks noEditPoints="1" noChangeArrowheads="1"/>
        </xdr:cNvSpPr>
      </xdr:nvSpPr>
      <xdr:spPr bwMode="auto">
        <a:xfrm>
          <a:off x="8820150" y="7432357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142875</xdr:colOff>
      <xdr:row>152</xdr:row>
      <xdr:rowOff>161925</xdr:rowOff>
    </xdr:from>
    <xdr:to>
      <xdr:col>11</xdr:col>
      <xdr:colOff>695325</xdr:colOff>
      <xdr:row>152</xdr:row>
      <xdr:rowOff>419100</xdr:rowOff>
    </xdr:to>
    <xdr:sp macro="" textlink="">
      <xdr:nvSpPr>
        <xdr:cNvPr id="1223" name="Homepage">
          <a:hlinkClick xmlns:r="http://schemas.openxmlformats.org/officeDocument/2006/relationships" r:id="rId42"/>
          <a:extLst>
            <a:ext uri="{FF2B5EF4-FFF2-40B4-BE49-F238E27FC236}">
              <a16:creationId xmlns:a16="http://schemas.microsoft.com/office/drawing/2014/main" id="{40AA535F-F8F8-E05F-DC52-1554514394D1}"/>
            </a:ext>
          </a:extLst>
        </xdr:cNvPr>
        <xdr:cNvSpPr>
          <a:spLocks noEditPoints="1" noChangeArrowheads="1"/>
        </xdr:cNvSpPr>
      </xdr:nvSpPr>
      <xdr:spPr bwMode="auto">
        <a:xfrm>
          <a:off x="8820150" y="7589520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142875</xdr:colOff>
      <xdr:row>154</xdr:row>
      <xdr:rowOff>161925</xdr:rowOff>
    </xdr:from>
    <xdr:to>
      <xdr:col>11</xdr:col>
      <xdr:colOff>695325</xdr:colOff>
      <xdr:row>154</xdr:row>
      <xdr:rowOff>419100</xdr:rowOff>
    </xdr:to>
    <xdr:sp macro="" textlink="">
      <xdr:nvSpPr>
        <xdr:cNvPr id="1225" name="Homepage">
          <a:hlinkClick xmlns:r="http://schemas.openxmlformats.org/officeDocument/2006/relationships" r:id="rId43"/>
          <a:extLst>
            <a:ext uri="{FF2B5EF4-FFF2-40B4-BE49-F238E27FC236}">
              <a16:creationId xmlns:a16="http://schemas.microsoft.com/office/drawing/2014/main" id="{C6FBFE7D-403D-E65B-806E-89CD256435B1}"/>
            </a:ext>
          </a:extLst>
        </xdr:cNvPr>
        <xdr:cNvSpPr>
          <a:spLocks noEditPoints="1" noChangeArrowheads="1"/>
        </xdr:cNvSpPr>
      </xdr:nvSpPr>
      <xdr:spPr bwMode="auto">
        <a:xfrm>
          <a:off x="8820150" y="7735252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142875</xdr:colOff>
      <xdr:row>156</xdr:row>
      <xdr:rowOff>161925</xdr:rowOff>
    </xdr:from>
    <xdr:to>
      <xdr:col>11</xdr:col>
      <xdr:colOff>695325</xdr:colOff>
      <xdr:row>156</xdr:row>
      <xdr:rowOff>419100</xdr:rowOff>
    </xdr:to>
    <xdr:sp macro="" textlink="">
      <xdr:nvSpPr>
        <xdr:cNvPr id="1226" name="Homepage">
          <a:hlinkClick xmlns:r="http://schemas.openxmlformats.org/officeDocument/2006/relationships" r:id="rId43"/>
          <a:extLst>
            <a:ext uri="{FF2B5EF4-FFF2-40B4-BE49-F238E27FC236}">
              <a16:creationId xmlns:a16="http://schemas.microsoft.com/office/drawing/2014/main" id="{141766BA-8FEE-E9F9-B2D2-BF38CCBD66E1}"/>
            </a:ext>
          </a:extLst>
        </xdr:cNvPr>
        <xdr:cNvSpPr>
          <a:spLocks noEditPoints="1" noChangeArrowheads="1"/>
        </xdr:cNvSpPr>
      </xdr:nvSpPr>
      <xdr:spPr bwMode="auto">
        <a:xfrm>
          <a:off x="8820150" y="7918132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142875</xdr:colOff>
      <xdr:row>157</xdr:row>
      <xdr:rowOff>161925</xdr:rowOff>
    </xdr:from>
    <xdr:to>
      <xdr:col>11</xdr:col>
      <xdr:colOff>695325</xdr:colOff>
      <xdr:row>157</xdr:row>
      <xdr:rowOff>419100</xdr:rowOff>
    </xdr:to>
    <xdr:sp macro="" textlink="">
      <xdr:nvSpPr>
        <xdr:cNvPr id="1227" name="Homepage">
          <a:hlinkClick xmlns:r="http://schemas.openxmlformats.org/officeDocument/2006/relationships" r:id="rId43"/>
          <a:extLst>
            <a:ext uri="{FF2B5EF4-FFF2-40B4-BE49-F238E27FC236}">
              <a16:creationId xmlns:a16="http://schemas.microsoft.com/office/drawing/2014/main" id="{F424A729-8081-966F-DCD7-6D0C9AE7FCBC}"/>
            </a:ext>
          </a:extLst>
        </xdr:cNvPr>
        <xdr:cNvSpPr>
          <a:spLocks noEditPoints="1" noChangeArrowheads="1"/>
        </xdr:cNvSpPr>
      </xdr:nvSpPr>
      <xdr:spPr bwMode="auto">
        <a:xfrm>
          <a:off x="8820150" y="8044815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142875</xdr:colOff>
      <xdr:row>159</xdr:row>
      <xdr:rowOff>161925</xdr:rowOff>
    </xdr:from>
    <xdr:to>
      <xdr:col>11</xdr:col>
      <xdr:colOff>695325</xdr:colOff>
      <xdr:row>159</xdr:row>
      <xdr:rowOff>419100</xdr:rowOff>
    </xdr:to>
    <xdr:sp macro="" textlink="">
      <xdr:nvSpPr>
        <xdr:cNvPr id="1228" name="Homepage">
          <a:hlinkClick xmlns:r="http://schemas.openxmlformats.org/officeDocument/2006/relationships" r:id="rId43"/>
          <a:extLst>
            <a:ext uri="{FF2B5EF4-FFF2-40B4-BE49-F238E27FC236}">
              <a16:creationId xmlns:a16="http://schemas.microsoft.com/office/drawing/2014/main" id="{586D4148-B80A-B95B-D034-AAAE63BEE324}"/>
            </a:ext>
          </a:extLst>
        </xdr:cNvPr>
        <xdr:cNvSpPr>
          <a:spLocks noEditPoints="1" noChangeArrowheads="1"/>
        </xdr:cNvSpPr>
      </xdr:nvSpPr>
      <xdr:spPr bwMode="auto">
        <a:xfrm>
          <a:off x="8820150" y="8249602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99CC00" mc:Ignorable="a14" a14:legacySpreadsheetColorIndex="50"/>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142875</xdr:colOff>
      <xdr:row>154</xdr:row>
      <xdr:rowOff>676275</xdr:rowOff>
    </xdr:from>
    <xdr:to>
      <xdr:col>11</xdr:col>
      <xdr:colOff>695325</xdr:colOff>
      <xdr:row>154</xdr:row>
      <xdr:rowOff>933450</xdr:rowOff>
    </xdr:to>
    <xdr:sp macro="" textlink="">
      <xdr:nvSpPr>
        <xdr:cNvPr id="1229" name="Homepage">
          <a:hlinkClick xmlns:r="http://schemas.openxmlformats.org/officeDocument/2006/relationships" r:id="rId44"/>
          <a:extLst>
            <a:ext uri="{FF2B5EF4-FFF2-40B4-BE49-F238E27FC236}">
              <a16:creationId xmlns:a16="http://schemas.microsoft.com/office/drawing/2014/main" id="{80827CF3-6EA9-74CE-E286-8BBA37D553AF}"/>
            </a:ext>
          </a:extLst>
        </xdr:cNvPr>
        <xdr:cNvSpPr>
          <a:spLocks noEditPoints="1" noChangeArrowheads="1"/>
        </xdr:cNvSpPr>
      </xdr:nvSpPr>
      <xdr:spPr bwMode="auto">
        <a:xfrm>
          <a:off x="8820150" y="7786687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808000" mc:Ignorable="a14" a14:legacySpreadsheetColorIndex="19"/>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142875</xdr:colOff>
      <xdr:row>156</xdr:row>
      <xdr:rowOff>676275</xdr:rowOff>
    </xdr:from>
    <xdr:to>
      <xdr:col>11</xdr:col>
      <xdr:colOff>695325</xdr:colOff>
      <xdr:row>156</xdr:row>
      <xdr:rowOff>933450</xdr:rowOff>
    </xdr:to>
    <xdr:sp macro="" textlink="">
      <xdr:nvSpPr>
        <xdr:cNvPr id="1230" name="Homepage">
          <a:hlinkClick xmlns:r="http://schemas.openxmlformats.org/officeDocument/2006/relationships" r:id="rId44"/>
          <a:extLst>
            <a:ext uri="{FF2B5EF4-FFF2-40B4-BE49-F238E27FC236}">
              <a16:creationId xmlns:a16="http://schemas.microsoft.com/office/drawing/2014/main" id="{2C6AF4C9-2DB7-3EF0-2B13-99387E1FDE8F}"/>
            </a:ext>
          </a:extLst>
        </xdr:cNvPr>
        <xdr:cNvSpPr>
          <a:spLocks noEditPoints="1" noChangeArrowheads="1"/>
        </xdr:cNvSpPr>
      </xdr:nvSpPr>
      <xdr:spPr bwMode="auto">
        <a:xfrm>
          <a:off x="8820150" y="7969567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808000" mc:Ignorable="a14" a14:legacySpreadsheetColorIndex="19"/>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142875</xdr:colOff>
      <xdr:row>157</xdr:row>
      <xdr:rowOff>809625</xdr:rowOff>
    </xdr:from>
    <xdr:to>
      <xdr:col>11</xdr:col>
      <xdr:colOff>695325</xdr:colOff>
      <xdr:row>157</xdr:row>
      <xdr:rowOff>1066800</xdr:rowOff>
    </xdr:to>
    <xdr:sp macro="" textlink="">
      <xdr:nvSpPr>
        <xdr:cNvPr id="1231" name="Homepage">
          <a:hlinkClick xmlns:r="http://schemas.openxmlformats.org/officeDocument/2006/relationships" r:id="rId44"/>
          <a:extLst>
            <a:ext uri="{FF2B5EF4-FFF2-40B4-BE49-F238E27FC236}">
              <a16:creationId xmlns:a16="http://schemas.microsoft.com/office/drawing/2014/main" id="{F5BF7BAB-CE2B-D8CB-3FC2-E5A551742550}"/>
            </a:ext>
          </a:extLst>
        </xdr:cNvPr>
        <xdr:cNvSpPr>
          <a:spLocks noEditPoints="1" noChangeArrowheads="1"/>
        </xdr:cNvSpPr>
      </xdr:nvSpPr>
      <xdr:spPr bwMode="auto">
        <a:xfrm>
          <a:off x="8820150" y="81095850"/>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808000" mc:Ignorable="a14" a14:legacySpreadsheetColorIndex="19"/>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11</xdr:col>
      <xdr:colOff>142875</xdr:colOff>
      <xdr:row>159</xdr:row>
      <xdr:rowOff>828675</xdr:rowOff>
    </xdr:from>
    <xdr:to>
      <xdr:col>11</xdr:col>
      <xdr:colOff>695325</xdr:colOff>
      <xdr:row>159</xdr:row>
      <xdr:rowOff>1085850</xdr:rowOff>
    </xdr:to>
    <xdr:sp macro="" textlink="">
      <xdr:nvSpPr>
        <xdr:cNvPr id="1232" name="Homepage">
          <a:hlinkClick xmlns:r="http://schemas.openxmlformats.org/officeDocument/2006/relationships" r:id="rId44"/>
          <a:extLst>
            <a:ext uri="{FF2B5EF4-FFF2-40B4-BE49-F238E27FC236}">
              <a16:creationId xmlns:a16="http://schemas.microsoft.com/office/drawing/2014/main" id="{9349B53E-9B6B-8BF2-60D2-24D7A0CBE2F1}"/>
            </a:ext>
          </a:extLst>
        </xdr:cNvPr>
        <xdr:cNvSpPr>
          <a:spLocks noEditPoints="1" noChangeArrowheads="1"/>
        </xdr:cNvSpPr>
      </xdr:nvSpPr>
      <xdr:spPr bwMode="auto">
        <a:xfrm>
          <a:off x="8820150" y="83162775"/>
          <a:ext cx="552450" cy="257175"/>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10800 h 21600"/>
            <a:gd name="T14" fmla="*/ 999 w 21600"/>
            <a:gd name="T15" fmla="*/ 12174 h 21600"/>
            <a:gd name="T16" fmla="*/ 20813 w 21600"/>
            <a:gd name="T17" fmla="*/ 17149 h 21600"/>
          </a:gdLst>
          <a:ahLst/>
          <a:cxnLst>
            <a:cxn ang="0">
              <a:pos x="T0" y="T1"/>
            </a:cxn>
            <a:cxn ang="0">
              <a:pos x="T2" y="T3"/>
            </a:cxn>
            <a:cxn ang="0">
              <a:pos x="T4" y="T5"/>
            </a:cxn>
            <a:cxn ang="0">
              <a:pos x="T6" y="T7"/>
            </a:cxn>
            <a:cxn ang="0">
              <a:pos x="T8" y="T9"/>
            </a:cxn>
            <a:cxn ang="0">
              <a:pos x="T10" y="T11"/>
            </a:cxn>
            <a:cxn ang="0">
              <a:pos x="T12" y="T13"/>
            </a:cxn>
          </a:cxnLst>
          <a:rect l="T14" t="T15" r="T16" b="T17"/>
          <a:pathLst>
            <a:path w="21600" h="21600" extrusionOk="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extrusionOk="0">
              <a:moveTo>
                <a:pt x="85" y="17509"/>
              </a:moveTo>
              <a:lnTo>
                <a:pt x="5187" y="17509"/>
              </a:lnTo>
              <a:lnTo>
                <a:pt x="5187" y="21632"/>
              </a:lnTo>
              <a:lnTo>
                <a:pt x="85" y="17509"/>
              </a:lnTo>
              <a:close/>
            </a:path>
            <a:path w="21600" h="21600" extrusionOk="0">
              <a:moveTo>
                <a:pt x="5251" y="7101"/>
              </a:moveTo>
              <a:lnTo>
                <a:pt x="5251" y="11160"/>
              </a:lnTo>
              <a:lnTo>
                <a:pt x="16306" y="11160"/>
              </a:lnTo>
              <a:lnTo>
                <a:pt x="16306" y="7052"/>
              </a:lnTo>
              <a:lnTo>
                <a:pt x="16901" y="6561"/>
              </a:lnTo>
              <a:lnTo>
                <a:pt x="15264" y="5236"/>
              </a:lnTo>
              <a:lnTo>
                <a:pt x="15264" y="1636"/>
              </a:lnTo>
              <a:lnTo>
                <a:pt x="13478" y="1636"/>
              </a:lnTo>
              <a:lnTo>
                <a:pt x="13478" y="3698"/>
              </a:lnTo>
              <a:lnTo>
                <a:pt x="11182" y="1669"/>
              </a:lnTo>
              <a:lnTo>
                <a:pt x="4847" y="6561"/>
              </a:lnTo>
              <a:lnTo>
                <a:pt x="5251" y="7101"/>
              </a:lnTo>
              <a:close/>
            </a:path>
            <a:path w="21600" h="21600" extrusionOk="0">
              <a:moveTo>
                <a:pt x="9396" y="11160"/>
              </a:moveTo>
              <a:lnTo>
                <a:pt x="9396" y="7772"/>
              </a:lnTo>
              <a:lnTo>
                <a:pt x="11820" y="7772"/>
              </a:lnTo>
              <a:lnTo>
                <a:pt x="11820" y="11160"/>
              </a:lnTo>
              <a:lnTo>
                <a:pt x="9396" y="11160"/>
              </a:lnTo>
              <a:close/>
            </a:path>
          </a:pathLst>
        </a:custGeom>
        <a:solidFill>
          <a:srgbClr xmlns:mc="http://schemas.openxmlformats.org/markup-compatibility/2006" xmlns:a14="http://schemas.microsoft.com/office/drawing/2010/main" val="808000" mc:Ignorable="a14" a14:legacySpreadsheetColorIndex="19"/>
        </a:solidFill>
        <a:ln w="9525">
          <a:solidFill>
            <a:srgbClr val="000000"/>
          </a:solidFill>
          <a:miter lim="800000"/>
          <a:headEnd/>
          <a:tailEnd/>
        </a:ln>
        <a:effectLst>
          <a:outerShdw dist="107763" dir="2700000" algn="ctr" rotWithShape="0">
            <a:srgbClr val="808080"/>
          </a:outerShdw>
        </a:effec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133350</xdr:colOff>
      <xdr:row>10</xdr:row>
      <xdr:rowOff>104775</xdr:rowOff>
    </xdr:from>
    <xdr:to>
      <xdr:col>6</xdr:col>
      <xdr:colOff>571500</xdr:colOff>
      <xdr:row>16</xdr:row>
      <xdr:rowOff>57150</xdr:rowOff>
    </xdr:to>
    <xdr:sp macro="" textlink="">
      <xdr:nvSpPr>
        <xdr:cNvPr id="2049" name="AutoShape 1">
          <a:extLst>
            <a:ext uri="{FF2B5EF4-FFF2-40B4-BE49-F238E27FC236}">
              <a16:creationId xmlns:a16="http://schemas.microsoft.com/office/drawing/2014/main" id="{A265F31B-D0B5-1D7E-9A36-2DCD97FEA1D8}"/>
            </a:ext>
          </a:extLst>
        </xdr:cNvPr>
        <xdr:cNvSpPr>
          <a:spLocks noChangeArrowheads="1"/>
        </xdr:cNvSpPr>
      </xdr:nvSpPr>
      <xdr:spPr bwMode="auto">
        <a:xfrm>
          <a:off x="4648200" y="2019300"/>
          <a:ext cx="1209675" cy="866775"/>
        </a:xfrm>
        <a:prstGeom prst="wedgeRoundRectCallout">
          <a:avLst>
            <a:gd name="adj1" fmla="val -73620"/>
            <a:gd name="adj2" fmla="val 6758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Check "</a:t>
          </a:r>
          <a:r>
            <a:rPr lang="en-US" sz="1000" b="1" i="0" u="none" strike="noStrike" baseline="0">
              <a:solidFill>
                <a:srgbClr val="000000"/>
              </a:solidFill>
              <a:latin typeface="Arial"/>
              <a:cs typeface="Arial"/>
            </a:rPr>
            <a:t>x</a:t>
          </a:r>
          <a:r>
            <a:rPr lang="en-US" sz="1000" b="0" i="0" u="none" strike="noStrike" baseline="0">
              <a:solidFill>
                <a:srgbClr val="000000"/>
              </a:solidFill>
              <a:latin typeface="Arial"/>
              <a:cs typeface="Arial"/>
            </a:rPr>
            <a:t>" for each Scope Item that is </a:t>
          </a:r>
          <a:r>
            <a:rPr lang="en-US" sz="1000" b="1" i="0" u="none" strike="noStrike" baseline="0">
              <a:solidFill>
                <a:srgbClr val="000000"/>
              </a:solidFill>
              <a:latin typeface="Arial"/>
              <a:cs typeface="Arial"/>
            </a:rPr>
            <a:t>Included</a:t>
          </a:r>
          <a:r>
            <a:rPr lang="en-US" sz="1000" b="0" i="0" u="none" strike="noStrike" baseline="0">
              <a:solidFill>
                <a:srgbClr val="000000"/>
              </a:solidFill>
              <a:latin typeface="Arial"/>
              <a:cs typeface="Arial"/>
            </a:rPr>
            <a:t> in the Improvement Project.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hyperlink" Target="http://www.sustainable.doe.gov/pdf/sbt.pdf" TargetMode="External"/><Relationship Id="rId13" Type="http://schemas.openxmlformats.org/officeDocument/2006/relationships/hyperlink" Target="http://www.nrdc.org/water/pollution/storm/chap12.asp" TargetMode="External"/><Relationship Id="rId18" Type="http://schemas.openxmlformats.org/officeDocument/2006/relationships/printerSettings" Target="../printerSettings/printerSettings4.bin"/><Relationship Id="rId3" Type="http://schemas.openxmlformats.org/officeDocument/2006/relationships/hyperlink" Target="http://www.nwf.org/backyardwildlifehabitat" TargetMode="External"/><Relationship Id="rId7" Type="http://schemas.openxmlformats.org/officeDocument/2006/relationships/hyperlink" Target="http://www.sustainable.doe.gov/buildings/envirimp.shtml" TargetMode="External"/><Relationship Id="rId12" Type="http://schemas.openxmlformats.org/officeDocument/2006/relationships/hyperlink" Target="http://www.eere.energy.gov/femp/technologies/water_efficiency.cfm" TargetMode="External"/><Relationship Id="rId17" Type="http://schemas.openxmlformats.org/officeDocument/2006/relationships/hyperlink" Target="http://www.nativehabitats.org/" TargetMode="External"/><Relationship Id="rId2" Type="http://schemas.openxmlformats.org/officeDocument/2006/relationships/hyperlink" Target="http://yosemite.epa.gov/OAR/globalwarming.nsf/content/ActionsLocalHeatIslandEffect.html" TargetMode="External"/><Relationship Id="rId16" Type="http://schemas.openxmlformats.org/officeDocument/2006/relationships/hyperlink" Target="http://www.sustainable.doe.gov/pdf/sbt.pdf" TargetMode="External"/><Relationship Id="rId1" Type="http://schemas.openxmlformats.org/officeDocument/2006/relationships/hyperlink" Target="http://www.sustainable.doe.gov/landuse/lustrat.shtml" TargetMode="External"/><Relationship Id="rId6" Type="http://schemas.openxmlformats.org/officeDocument/2006/relationships/hyperlink" Target="http://www.sustainable.doe.gov/landuse/urbanfor.shtml" TargetMode="External"/><Relationship Id="rId11" Type="http://schemas.openxmlformats.org/officeDocument/2006/relationships/hyperlink" Target="http://www.epa.gov/OWM/water-efficiency/final_final.pdf" TargetMode="External"/><Relationship Id="rId5" Type="http://schemas.openxmlformats.org/officeDocument/2006/relationships/hyperlink" Target="http://www.acorn-online.com/hedge/h-socs.htm" TargetMode="External"/><Relationship Id="rId15" Type="http://schemas.openxmlformats.org/officeDocument/2006/relationships/hyperlink" Target="http://www.darksky.org/" TargetMode="External"/><Relationship Id="rId10" Type="http://schemas.openxmlformats.org/officeDocument/2006/relationships/hyperlink" Target="http://www.sustainable.doe.gov/pdf/sbt.pdf" TargetMode="External"/><Relationship Id="rId4" Type="http://schemas.openxmlformats.org/officeDocument/2006/relationships/hyperlink" Target="http://www.enature.com/" TargetMode="External"/><Relationship Id="rId9" Type="http://schemas.openxmlformats.org/officeDocument/2006/relationships/hyperlink" Target="http://www.afcee.brooks.af.mil/dc/dcd/land/ldg/index.html" TargetMode="External"/><Relationship Id="rId14" Type="http://schemas.openxmlformats.org/officeDocument/2006/relationships/hyperlink" Target="http://www.eere.energy.gov/RE/solar_passive.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rredc.nrel.gov/" TargetMode="External"/><Relationship Id="rId13" Type="http://schemas.openxmlformats.org/officeDocument/2006/relationships/hyperlink" Target="http://www.buildinggreen.com/" TargetMode="External"/><Relationship Id="rId3" Type="http://schemas.openxmlformats.org/officeDocument/2006/relationships/hyperlink" Target="http://www.eere.energy.gov/EE/buildings_envelope.html" TargetMode="External"/><Relationship Id="rId7" Type="http://schemas.openxmlformats.org/officeDocument/2006/relationships/hyperlink" Target="http://www.energystar.gov/ia/products/heat_cool/GUIDE_2COLOR.pdf" TargetMode="External"/><Relationship Id="rId12" Type="http://schemas.openxmlformats.org/officeDocument/2006/relationships/hyperlink" Target="http://www.bfrl.nist.gov/oae/software/bees.html" TargetMode="External"/><Relationship Id="rId2" Type="http://schemas.openxmlformats.org/officeDocument/2006/relationships/hyperlink" Target="http://www.eeba.org/technology/criteria.htm" TargetMode="External"/><Relationship Id="rId1" Type="http://schemas.openxmlformats.org/officeDocument/2006/relationships/hyperlink" Target="http://www.sustainable.doe.gov/pdf/sbt.pdf" TargetMode="External"/><Relationship Id="rId6" Type="http://schemas.openxmlformats.org/officeDocument/2006/relationships/hyperlink" Target="http://www.eere.energy.gov/EE/buildings_water_heating.html" TargetMode="External"/><Relationship Id="rId11" Type="http://schemas.openxmlformats.org/officeDocument/2006/relationships/hyperlink" Target="http://www.wbdg.org/design" TargetMode="External"/><Relationship Id="rId5" Type="http://schemas.openxmlformats.org/officeDocument/2006/relationships/hyperlink" Target="http://www.eere.energy.gov/EE/buildings_space_heating.html" TargetMode="External"/><Relationship Id="rId15" Type="http://schemas.openxmlformats.org/officeDocument/2006/relationships/printerSettings" Target="../printerSettings/printerSettings5.bin"/><Relationship Id="rId10" Type="http://schemas.openxmlformats.org/officeDocument/2006/relationships/hyperlink" Target="http://www.energystar.gov/index.cfm" TargetMode="External"/><Relationship Id="rId4" Type="http://schemas.openxmlformats.org/officeDocument/2006/relationships/hyperlink" Target="http://www.energystar.gov/index.cfm?c=new_homes.hm_index" TargetMode="External"/><Relationship Id="rId9" Type="http://schemas.openxmlformats.org/officeDocument/2006/relationships/hyperlink" Target="http://www.eere.energy.gov/RE/geo_heat_pumps.html" TargetMode="External"/><Relationship Id="rId14" Type="http://schemas.openxmlformats.org/officeDocument/2006/relationships/hyperlink" Target="http://www.wbdg.org/design/index.php"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epa.gov/ebtpages/airindoorradon.html" TargetMode="External"/><Relationship Id="rId7" Type="http://schemas.openxmlformats.org/officeDocument/2006/relationships/printerSettings" Target="../printerSettings/printerSettings6.bin"/><Relationship Id="rId2" Type="http://schemas.openxmlformats.org/officeDocument/2006/relationships/hyperlink" Target="http://www.wbdg.org/design" TargetMode="External"/><Relationship Id="rId1" Type="http://schemas.openxmlformats.org/officeDocument/2006/relationships/hyperlink" Target="http://www.epa.gov/iaq/index.html" TargetMode="External"/><Relationship Id="rId6" Type="http://schemas.openxmlformats.org/officeDocument/2006/relationships/hyperlink" Target="http://www.healthhouse.org/" TargetMode="External"/><Relationship Id="rId5" Type="http://schemas.openxmlformats.org/officeDocument/2006/relationships/hyperlink" Target="http://www.epa.gov/ttn/catc/dir1/ff-hepa.pdf" TargetMode="External"/><Relationship Id="rId4" Type="http://schemas.openxmlformats.org/officeDocument/2006/relationships/hyperlink" Target="http://www.carpet-rug.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toolbase.org/secondaryT.asp?TrackID=&amp;CategoryID=34" TargetMode="External"/><Relationship Id="rId2" Type="http://schemas.openxmlformats.org/officeDocument/2006/relationships/hyperlink" Target="http://www.ilsr.org/recycling/buildingdebris.pdf" TargetMode="External"/><Relationship Id="rId1" Type="http://schemas.openxmlformats.org/officeDocument/2006/relationships/hyperlink" Target="http://www.toolbase.org/tertiaryT.asp?TrackID=&amp;CategoryID=40&amp;DocumentID=2001"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B6B1E-C922-408C-B51F-028D7F6456F9}">
  <dimension ref="A1:N86"/>
  <sheetViews>
    <sheetView topLeftCell="A37" zoomScaleNormal="100" zoomScaleSheetLayoutView="100" workbookViewId="0">
      <selection activeCell="D19" sqref="D19"/>
    </sheetView>
  </sheetViews>
  <sheetFormatPr defaultRowHeight="12.75" x14ac:dyDescent="0.2"/>
  <cols>
    <col min="1" max="3" width="2.7109375" customWidth="1"/>
    <col min="4" max="4" width="26.28515625" customWidth="1"/>
    <col min="5" max="5" width="8.7109375" customWidth="1"/>
  </cols>
  <sheetData>
    <row r="1" spans="1:12" ht="18" x14ac:dyDescent="0.25">
      <c r="A1" s="357" t="s">
        <v>254</v>
      </c>
      <c r="B1" s="358"/>
      <c r="C1" s="358"/>
      <c r="D1" s="358"/>
      <c r="E1" s="358"/>
      <c r="F1" s="358"/>
      <c r="G1" s="358"/>
      <c r="H1" s="358"/>
      <c r="I1" s="358"/>
      <c r="J1" s="358"/>
      <c r="K1" s="358"/>
      <c r="L1" s="358"/>
    </row>
    <row r="2" spans="1:12" ht="15.75" x14ac:dyDescent="0.25">
      <c r="A2" s="353" t="s">
        <v>179</v>
      </c>
      <c r="B2" s="354"/>
      <c r="C2" s="354"/>
      <c r="D2" s="354"/>
      <c r="E2" s="354"/>
      <c r="F2" s="354"/>
      <c r="G2" s="354"/>
      <c r="H2" s="354"/>
      <c r="I2" s="354"/>
      <c r="J2" s="354"/>
      <c r="K2" s="354"/>
      <c r="L2" s="354"/>
    </row>
    <row r="4" spans="1:12" x14ac:dyDescent="0.2">
      <c r="A4" s="60">
        <v>1</v>
      </c>
      <c r="C4" s="358" t="s">
        <v>180</v>
      </c>
      <c r="D4" s="358"/>
      <c r="E4" s="358"/>
      <c r="F4" s="358"/>
      <c r="G4" s="358"/>
      <c r="H4" s="358"/>
      <c r="I4" s="358"/>
      <c r="J4" s="358"/>
      <c r="K4" s="358"/>
      <c r="L4" s="358"/>
    </row>
    <row r="6" spans="1:12" x14ac:dyDescent="0.2">
      <c r="A6" s="60">
        <v>2</v>
      </c>
      <c r="C6" s="362" t="s">
        <v>242</v>
      </c>
      <c r="D6" s="358"/>
      <c r="E6" s="358"/>
      <c r="F6" s="358"/>
      <c r="G6" s="358"/>
      <c r="H6" s="358"/>
      <c r="I6" s="358"/>
      <c r="J6" s="358"/>
      <c r="K6" s="358"/>
      <c r="L6" s="358"/>
    </row>
    <row r="7" spans="1:12" x14ac:dyDescent="0.2">
      <c r="A7" s="60"/>
      <c r="C7" s="169" t="s">
        <v>236</v>
      </c>
      <c r="D7" t="s">
        <v>237</v>
      </c>
    </row>
    <row r="8" spans="1:12" x14ac:dyDescent="0.2">
      <c r="A8" s="60"/>
      <c r="C8" s="169" t="s">
        <v>236</v>
      </c>
      <c r="D8" t="s">
        <v>238</v>
      </c>
    </row>
    <row r="9" spans="1:12" x14ac:dyDescent="0.2">
      <c r="A9" s="60"/>
      <c r="C9" s="169" t="s">
        <v>236</v>
      </c>
      <c r="D9" t="s">
        <v>239</v>
      </c>
    </row>
    <row r="10" spans="1:12" x14ac:dyDescent="0.2">
      <c r="A10" s="60"/>
      <c r="C10" s="169" t="s">
        <v>236</v>
      </c>
      <c r="D10" t="s">
        <v>240</v>
      </c>
    </row>
    <row r="11" spans="1:12" x14ac:dyDescent="0.2">
      <c r="A11" s="60"/>
      <c r="C11" s="169" t="s">
        <v>236</v>
      </c>
      <c r="D11" t="s">
        <v>253</v>
      </c>
    </row>
    <row r="12" spans="1:12" x14ac:dyDescent="0.2">
      <c r="A12" s="60"/>
      <c r="C12" s="169" t="s">
        <v>236</v>
      </c>
      <c r="D12" t="s">
        <v>241</v>
      </c>
    </row>
    <row r="13" spans="1:12" x14ac:dyDescent="0.2">
      <c r="A13" s="60"/>
      <c r="C13" s="169"/>
    </row>
    <row r="14" spans="1:12" x14ac:dyDescent="0.2">
      <c r="A14" s="60">
        <v>3</v>
      </c>
      <c r="C14" s="356" t="s">
        <v>246</v>
      </c>
      <c r="D14" s="358"/>
      <c r="E14" s="358"/>
      <c r="F14" s="358"/>
      <c r="G14" s="358"/>
      <c r="H14" s="358"/>
      <c r="I14" s="358"/>
      <c r="J14" s="358"/>
      <c r="K14" s="358"/>
      <c r="L14" s="358"/>
    </row>
    <row r="15" spans="1:12" x14ac:dyDescent="0.2">
      <c r="A15" s="60"/>
      <c r="C15" s="59"/>
      <c r="D15" s="284"/>
      <c r="E15" s="284"/>
      <c r="F15" s="284"/>
      <c r="G15" s="284"/>
      <c r="H15" s="284"/>
      <c r="I15" s="284"/>
      <c r="J15" s="284"/>
      <c r="K15" s="284"/>
      <c r="L15" s="284"/>
    </row>
    <row r="16" spans="1:12" x14ac:dyDescent="0.2">
      <c r="A16" s="60"/>
      <c r="C16" s="59"/>
      <c r="D16" s="284" t="s">
        <v>268</v>
      </c>
      <c r="E16" s="284"/>
      <c r="F16" s="284"/>
      <c r="G16" s="284"/>
      <c r="H16" s="284"/>
      <c r="I16" s="284"/>
      <c r="J16" s="284"/>
      <c r="K16" s="284"/>
      <c r="L16" s="284"/>
    </row>
    <row r="17" spans="1:12" x14ac:dyDescent="0.2">
      <c r="A17" s="60"/>
      <c r="C17" s="59"/>
      <c r="D17" s="284" t="s">
        <v>269</v>
      </c>
      <c r="E17" s="284"/>
      <c r="F17" s="284"/>
      <c r="G17" s="284"/>
      <c r="H17" s="284"/>
      <c r="I17" s="284"/>
      <c r="J17" s="284"/>
      <c r="K17" s="284"/>
      <c r="L17" s="284"/>
    </row>
    <row r="18" spans="1:12" x14ac:dyDescent="0.2">
      <c r="A18" s="60"/>
      <c r="C18" s="59"/>
      <c r="D18" s="284" t="s">
        <v>270</v>
      </c>
      <c r="E18" s="284"/>
      <c r="F18" s="284"/>
      <c r="G18" s="284"/>
      <c r="H18" s="284"/>
      <c r="I18" s="284"/>
      <c r="J18" s="284"/>
      <c r="K18" s="284"/>
      <c r="L18" s="284"/>
    </row>
    <row r="19" spans="1:12" x14ac:dyDescent="0.2">
      <c r="A19" s="60"/>
      <c r="C19" s="59"/>
      <c r="D19" s="284" t="s">
        <v>271</v>
      </c>
      <c r="E19" s="284"/>
      <c r="F19" s="284"/>
      <c r="G19" s="284"/>
      <c r="H19" s="284"/>
      <c r="I19" s="284"/>
      <c r="J19" s="284"/>
      <c r="K19" s="284"/>
      <c r="L19" s="284"/>
    </row>
    <row r="20" spans="1:12" x14ac:dyDescent="0.2">
      <c r="A20" s="60"/>
      <c r="C20" s="59"/>
      <c r="D20" s="284"/>
      <c r="E20" s="284"/>
      <c r="F20" s="284"/>
      <c r="G20" s="284"/>
      <c r="H20" s="284"/>
      <c r="I20" s="284"/>
      <c r="J20" s="284"/>
      <c r="K20" s="284"/>
      <c r="L20" s="284"/>
    </row>
    <row r="21" spans="1:12" x14ac:dyDescent="0.2">
      <c r="A21" s="60"/>
      <c r="C21" s="356" t="s">
        <v>252</v>
      </c>
      <c r="D21" s="358"/>
      <c r="E21" s="358"/>
      <c r="F21" s="358"/>
      <c r="G21" s="358"/>
      <c r="H21" s="358"/>
      <c r="I21" s="358"/>
      <c r="J21" s="358"/>
      <c r="K21" s="358"/>
      <c r="L21" s="358"/>
    </row>
    <row r="22" spans="1:12" x14ac:dyDescent="0.2">
      <c r="A22" s="60"/>
    </row>
    <row r="23" spans="1:12" x14ac:dyDescent="0.2">
      <c r="A23" s="60"/>
      <c r="C23" s="168"/>
    </row>
    <row r="24" spans="1:12" x14ac:dyDescent="0.2">
      <c r="A24" s="60">
        <v>4</v>
      </c>
      <c r="C24" s="359" t="s">
        <v>181</v>
      </c>
      <c r="D24" s="356"/>
      <c r="E24" s="356"/>
      <c r="F24" s="356"/>
      <c r="G24" s="356"/>
      <c r="H24" s="356"/>
      <c r="I24" s="356"/>
      <c r="J24" s="356"/>
      <c r="K24" s="356"/>
      <c r="L24" s="356"/>
    </row>
    <row r="25" spans="1:12" x14ac:dyDescent="0.2">
      <c r="A25" s="60"/>
      <c r="C25" s="356"/>
      <c r="D25" s="356"/>
      <c r="E25" s="356"/>
      <c r="F25" s="356"/>
      <c r="G25" s="356"/>
      <c r="H25" s="356"/>
      <c r="I25" s="356"/>
      <c r="J25" s="356"/>
      <c r="K25" s="356"/>
      <c r="L25" s="356"/>
    </row>
    <row r="26" spans="1:12" x14ac:dyDescent="0.2">
      <c r="C26" s="356"/>
      <c r="D26" s="356"/>
      <c r="E26" s="356"/>
      <c r="F26" s="356"/>
      <c r="G26" s="356"/>
      <c r="H26" s="356"/>
      <c r="I26" s="356"/>
      <c r="J26" s="356"/>
      <c r="K26" s="356"/>
      <c r="L26" s="356"/>
    </row>
    <row r="27" spans="1:12" x14ac:dyDescent="0.2">
      <c r="C27" s="59"/>
      <c r="D27" s="59"/>
      <c r="E27" s="59"/>
      <c r="F27" s="59"/>
      <c r="G27" s="59"/>
      <c r="H27" s="59"/>
      <c r="I27" s="59"/>
      <c r="J27" s="59"/>
      <c r="K27" s="59"/>
      <c r="L27" s="59"/>
    </row>
    <row r="28" spans="1:12" x14ac:dyDescent="0.2">
      <c r="A28" s="60">
        <v>5</v>
      </c>
      <c r="C28" t="s">
        <v>245</v>
      </c>
    </row>
    <row r="29" spans="1:12" x14ac:dyDescent="0.2">
      <c r="A29" s="60"/>
      <c r="C29" s="169" t="s">
        <v>236</v>
      </c>
      <c r="D29" s="15" t="s">
        <v>111</v>
      </c>
    </row>
    <row r="30" spans="1:12" x14ac:dyDescent="0.2">
      <c r="C30" s="169" t="s">
        <v>236</v>
      </c>
      <c r="D30" s="360" t="s">
        <v>243</v>
      </c>
      <c r="E30" s="361"/>
      <c r="F30" s="361"/>
      <c r="G30" s="361"/>
      <c r="H30" s="361"/>
      <c r="I30" s="361"/>
      <c r="J30" s="361"/>
      <c r="K30" s="361"/>
      <c r="L30" s="361"/>
    </row>
    <row r="31" spans="1:12" x14ac:dyDescent="0.2">
      <c r="C31" s="169"/>
      <c r="D31" s="361"/>
      <c r="E31" s="361"/>
      <c r="F31" s="361"/>
      <c r="G31" s="361"/>
      <c r="H31" s="361"/>
      <c r="I31" s="361"/>
      <c r="J31" s="361"/>
      <c r="K31" s="361"/>
      <c r="L31" s="361"/>
    </row>
    <row r="32" spans="1:12" x14ac:dyDescent="0.2">
      <c r="C32" s="169"/>
      <c r="D32" s="361"/>
      <c r="E32" s="361"/>
      <c r="F32" s="361"/>
      <c r="G32" s="361"/>
      <c r="H32" s="361"/>
      <c r="I32" s="361"/>
      <c r="J32" s="361"/>
      <c r="K32" s="361"/>
      <c r="L32" s="361"/>
    </row>
    <row r="33" spans="1:12" x14ac:dyDescent="0.2">
      <c r="C33" s="169"/>
      <c r="D33" s="361"/>
      <c r="E33" s="361"/>
      <c r="F33" s="361"/>
      <c r="G33" s="361"/>
      <c r="H33" s="361"/>
      <c r="I33" s="361"/>
      <c r="J33" s="361"/>
      <c r="K33" s="361"/>
      <c r="L33" s="361"/>
    </row>
    <row r="34" spans="1:12" x14ac:dyDescent="0.2">
      <c r="C34" s="169"/>
      <c r="D34" s="361"/>
      <c r="E34" s="361"/>
      <c r="F34" s="361"/>
      <c r="G34" s="361"/>
      <c r="H34" s="361"/>
      <c r="I34" s="361"/>
      <c r="J34" s="361"/>
      <c r="K34" s="361"/>
      <c r="L34" s="361"/>
    </row>
    <row r="35" spans="1:12" x14ac:dyDescent="0.2">
      <c r="C35" s="169" t="s">
        <v>236</v>
      </c>
      <c r="D35" s="355" t="s">
        <v>244</v>
      </c>
      <c r="E35" s="356"/>
      <c r="F35" s="356"/>
      <c r="G35" s="356"/>
      <c r="H35" s="356"/>
      <c r="I35" s="356"/>
      <c r="J35" s="356"/>
      <c r="K35" s="356"/>
      <c r="L35" s="356"/>
    </row>
    <row r="36" spans="1:12" x14ac:dyDescent="0.2">
      <c r="C36" s="169"/>
      <c r="D36" s="356"/>
      <c r="E36" s="356"/>
      <c r="F36" s="356"/>
      <c r="G36" s="356"/>
      <c r="H36" s="356"/>
      <c r="I36" s="356"/>
      <c r="J36" s="356"/>
      <c r="K36" s="356"/>
      <c r="L36" s="356"/>
    </row>
    <row r="37" spans="1:12" x14ac:dyDescent="0.2">
      <c r="C37" s="169"/>
      <c r="D37" s="170"/>
      <c r="E37" s="59"/>
      <c r="F37" s="59"/>
      <c r="G37" s="59"/>
      <c r="H37" s="59"/>
      <c r="I37" s="59"/>
      <c r="J37" s="59"/>
      <c r="K37" s="59"/>
      <c r="L37" s="59"/>
    </row>
    <row r="38" spans="1:12" x14ac:dyDescent="0.2">
      <c r="A38" s="60">
        <v>6</v>
      </c>
      <c r="C38" s="351" t="s">
        <v>184</v>
      </c>
      <c r="D38" s="352"/>
      <c r="E38" s="352"/>
      <c r="F38" s="352"/>
      <c r="G38" s="352"/>
      <c r="H38" s="352"/>
      <c r="I38" s="352"/>
      <c r="J38" s="352"/>
      <c r="K38" s="352"/>
      <c r="L38" s="352"/>
    </row>
    <row r="39" spans="1:12" x14ac:dyDescent="0.2">
      <c r="C39" s="352"/>
      <c r="D39" s="352"/>
      <c r="E39" s="352"/>
      <c r="F39" s="352"/>
      <c r="G39" s="352"/>
      <c r="H39" s="352"/>
      <c r="I39" s="352"/>
      <c r="J39" s="352"/>
      <c r="K39" s="352"/>
      <c r="L39" s="352"/>
    </row>
    <row r="40" spans="1:12" x14ac:dyDescent="0.2">
      <c r="E40" s="1"/>
      <c r="F40" s="1"/>
    </row>
    <row r="41" spans="1:12" x14ac:dyDescent="0.2">
      <c r="C41" s="1" t="s">
        <v>452</v>
      </c>
      <c r="E41" s="1"/>
      <c r="F41" s="1"/>
    </row>
    <row r="42" spans="1:12" x14ac:dyDescent="0.2">
      <c r="C42" s="1" t="s">
        <v>366</v>
      </c>
      <c r="E42" s="1"/>
      <c r="F42" s="1"/>
    </row>
    <row r="43" spans="1:12" x14ac:dyDescent="0.2">
      <c r="C43" s="1" t="s">
        <v>365</v>
      </c>
      <c r="E43" s="1"/>
      <c r="F43" s="1"/>
    </row>
    <row r="44" spans="1:12" x14ac:dyDescent="0.2">
      <c r="C44" s="1" t="s">
        <v>364</v>
      </c>
      <c r="E44" s="1"/>
      <c r="F44" s="58"/>
    </row>
    <row r="45" spans="1:12" x14ac:dyDescent="0.2">
      <c r="D45" s="16" t="s">
        <v>109</v>
      </c>
    </row>
    <row r="68" spans="3:14" ht="18" customHeight="1" x14ac:dyDescent="0.25">
      <c r="I68" s="315"/>
      <c r="J68" s="315"/>
      <c r="K68" s="315"/>
      <c r="L68" s="284"/>
      <c r="M68" s="284"/>
      <c r="N68" s="284"/>
    </row>
    <row r="70" spans="3:14" x14ac:dyDescent="0.2">
      <c r="C70" s="313"/>
      <c r="D70" s="313"/>
      <c r="E70" s="313"/>
      <c r="F70" s="313"/>
      <c r="G70" s="313"/>
      <c r="H70" s="313"/>
      <c r="I70" s="313"/>
      <c r="J70" s="313"/>
      <c r="K70" s="313"/>
    </row>
    <row r="71" spans="3:14" x14ac:dyDescent="0.2">
      <c r="C71" s="313"/>
      <c r="D71" s="313"/>
      <c r="E71" s="313"/>
      <c r="F71" s="313"/>
      <c r="G71" s="313"/>
      <c r="H71" s="313"/>
      <c r="I71" s="313"/>
      <c r="J71" s="313"/>
      <c r="K71" s="313"/>
    </row>
    <row r="72" spans="3:14" x14ac:dyDescent="0.2">
      <c r="C72" s="313"/>
      <c r="D72" s="313"/>
      <c r="E72" s="231"/>
      <c r="F72" s="231"/>
      <c r="G72" s="313"/>
      <c r="H72" s="231"/>
      <c r="I72" s="231"/>
      <c r="J72" s="313"/>
      <c r="K72" s="231"/>
    </row>
    <row r="73" spans="3:14" x14ac:dyDescent="0.2">
      <c r="C73" s="313"/>
      <c r="D73" s="313"/>
      <c r="E73" s="231"/>
      <c r="F73" s="231"/>
      <c r="G73" s="313"/>
      <c r="H73" s="313"/>
      <c r="I73" s="231"/>
      <c r="J73" s="313"/>
      <c r="K73" s="231"/>
    </row>
    <row r="74" spans="3:14" x14ac:dyDescent="0.2">
      <c r="C74" s="313"/>
      <c r="D74" s="313"/>
      <c r="E74" s="231"/>
      <c r="F74" s="231"/>
      <c r="G74" s="313"/>
      <c r="H74" s="231"/>
      <c r="I74" s="231"/>
      <c r="J74" s="313"/>
      <c r="K74" s="231"/>
    </row>
    <row r="75" spans="3:14" x14ac:dyDescent="0.2">
      <c r="C75" s="313"/>
      <c r="D75" s="313"/>
      <c r="E75" s="231"/>
      <c r="F75" s="231"/>
      <c r="G75" s="313"/>
      <c r="H75" s="231"/>
      <c r="I75" s="231"/>
      <c r="J75" s="313"/>
      <c r="K75" s="231"/>
    </row>
    <row r="76" spans="3:14" x14ac:dyDescent="0.2">
      <c r="C76" s="313"/>
      <c r="D76" s="313"/>
      <c r="E76" s="231"/>
      <c r="F76" s="231"/>
      <c r="G76" s="313"/>
      <c r="H76" s="231"/>
      <c r="I76" s="313"/>
      <c r="J76" s="313"/>
      <c r="K76" s="231"/>
    </row>
    <row r="77" spans="3:14" x14ac:dyDescent="0.2">
      <c r="C77" s="313"/>
      <c r="D77" s="313"/>
      <c r="E77" s="231"/>
      <c r="F77" s="231"/>
      <c r="G77" s="313"/>
      <c r="H77" s="231"/>
      <c r="I77" s="313"/>
      <c r="J77" s="313"/>
      <c r="K77" s="231"/>
    </row>
    <row r="78" spans="3:14" x14ac:dyDescent="0.2">
      <c r="C78" s="313"/>
      <c r="D78" s="313"/>
      <c r="E78" s="313"/>
      <c r="F78" s="313"/>
      <c r="G78" s="313"/>
      <c r="H78" s="313"/>
      <c r="I78" s="313"/>
      <c r="J78" s="313"/>
      <c r="K78" s="231"/>
    </row>
    <row r="79" spans="3:14" x14ac:dyDescent="0.2">
      <c r="C79" s="313"/>
      <c r="D79" s="313"/>
      <c r="E79" s="313"/>
      <c r="F79" s="313"/>
      <c r="G79" s="313"/>
      <c r="H79" s="313"/>
      <c r="I79" s="313"/>
      <c r="J79" s="313"/>
      <c r="K79" s="231"/>
    </row>
    <row r="80" spans="3:14" x14ac:dyDescent="0.2">
      <c r="C80" s="313"/>
      <c r="D80" s="313"/>
      <c r="E80" s="313"/>
      <c r="F80" s="313"/>
      <c r="G80" s="313"/>
      <c r="H80" s="313"/>
      <c r="I80" s="313"/>
      <c r="J80" s="313"/>
      <c r="K80" s="313"/>
    </row>
    <row r="81" spans="3:11" x14ac:dyDescent="0.2">
      <c r="C81" s="313"/>
      <c r="D81" s="313"/>
      <c r="E81" s="314"/>
      <c r="F81" s="314"/>
      <c r="G81" s="313"/>
      <c r="H81" s="314"/>
      <c r="I81" s="314"/>
      <c r="J81" s="313"/>
      <c r="K81" s="314"/>
    </row>
    <row r="83" spans="3:11" x14ac:dyDescent="0.2">
      <c r="E83" s="229"/>
      <c r="H83" s="229"/>
      <c r="K83" s="229"/>
    </row>
    <row r="84" spans="3:11" x14ac:dyDescent="0.2">
      <c r="E84" s="229"/>
      <c r="H84" s="229"/>
      <c r="K84" s="229"/>
    </row>
    <row r="85" spans="3:11" x14ac:dyDescent="0.2">
      <c r="E85" s="229"/>
      <c r="H85" s="229"/>
      <c r="K85" s="229"/>
    </row>
    <row r="86" spans="3:11" x14ac:dyDescent="0.2">
      <c r="E86" s="229"/>
      <c r="H86" s="229"/>
      <c r="K86" s="229"/>
    </row>
  </sheetData>
  <mergeCells count="10">
    <mergeCell ref="C38:L39"/>
    <mergeCell ref="A2:L2"/>
    <mergeCell ref="D35:L36"/>
    <mergeCell ref="A1:L1"/>
    <mergeCell ref="C21:L21"/>
    <mergeCell ref="C24:L26"/>
    <mergeCell ref="D30:L34"/>
    <mergeCell ref="C4:L4"/>
    <mergeCell ref="C14:L14"/>
    <mergeCell ref="C6:L6"/>
  </mergeCells>
  <phoneticPr fontId="0" type="noConversion"/>
  <pageMargins left="0.75" right="0.75" top="1" bottom="1" header="0.5" footer="0.5"/>
  <pageSetup scale="97" orientation="portrait" r:id="rId1"/>
  <headerFooter alignWithMargins="0">
    <oddFooter>&amp;Ci</oddFooter>
  </headerFooter>
  <rowBreaks count="1" manualBreakCount="1">
    <brk id="46" max="1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B3D11-B992-4E46-B4B2-2C8B001E7AC4}">
  <sheetPr>
    <pageSetUpPr fitToPage="1"/>
  </sheetPr>
  <dimension ref="A2:C123"/>
  <sheetViews>
    <sheetView topLeftCell="A106" workbookViewId="0">
      <selection activeCell="B112" sqref="B112"/>
    </sheetView>
  </sheetViews>
  <sheetFormatPr defaultRowHeight="12.75" x14ac:dyDescent="0.2"/>
  <cols>
    <col min="1" max="1" width="9.140625" style="246"/>
    <col min="2" max="2" width="127.5703125" style="247" customWidth="1"/>
    <col min="3" max="16384" width="9.140625" style="247"/>
  </cols>
  <sheetData>
    <row r="2" spans="1:3" ht="156.75" customHeight="1" x14ac:dyDescent="0.2">
      <c r="A2" s="265">
        <v>1.1100000000000001</v>
      </c>
      <c r="B2" s="249" t="s">
        <v>354</v>
      </c>
    </row>
    <row r="4" spans="1:3" ht="18.75" customHeight="1" x14ac:dyDescent="0.2">
      <c r="A4" s="265">
        <v>1.31</v>
      </c>
      <c r="B4" s="249" t="s">
        <v>356</v>
      </c>
    </row>
    <row r="5" spans="1:3" ht="15" x14ac:dyDescent="0.2">
      <c r="B5" s="253" t="s">
        <v>361</v>
      </c>
    </row>
    <row r="6" spans="1:3" ht="15" x14ac:dyDescent="0.2">
      <c r="B6" s="253" t="s">
        <v>362</v>
      </c>
    </row>
    <row r="7" spans="1:3" ht="15" x14ac:dyDescent="0.2">
      <c r="B7" s="253" t="s">
        <v>359</v>
      </c>
    </row>
    <row r="8" spans="1:3" ht="15" x14ac:dyDescent="0.2">
      <c r="B8" s="253" t="s">
        <v>363</v>
      </c>
    </row>
    <row r="9" spans="1:3" ht="15" x14ac:dyDescent="0.2">
      <c r="B9" s="253" t="s">
        <v>360</v>
      </c>
    </row>
    <row r="11" spans="1:3" ht="60" x14ac:dyDescent="0.2">
      <c r="A11" s="265">
        <v>1.33</v>
      </c>
      <c r="B11" s="249" t="s">
        <v>357</v>
      </c>
      <c r="C11" s="250" t="s">
        <v>145</v>
      </c>
    </row>
    <row r="12" spans="1:3" ht="15" x14ac:dyDescent="0.2">
      <c r="B12" s="251" t="s">
        <v>396</v>
      </c>
    </row>
    <row r="13" spans="1:3" ht="45" x14ac:dyDescent="0.2">
      <c r="B13" s="251" t="s">
        <v>399</v>
      </c>
    </row>
    <row r="14" spans="1:3" ht="15" x14ac:dyDescent="0.2">
      <c r="B14" s="251" t="s">
        <v>358</v>
      </c>
    </row>
    <row r="16" spans="1:3" ht="45" x14ac:dyDescent="0.2">
      <c r="A16" s="265">
        <v>1.34</v>
      </c>
      <c r="B16" s="251" t="s">
        <v>367</v>
      </c>
    </row>
    <row r="18" spans="1:2" ht="15" x14ac:dyDescent="0.2">
      <c r="A18" s="265">
        <v>1.41</v>
      </c>
      <c r="B18" s="252" t="s">
        <v>368</v>
      </c>
    </row>
    <row r="19" spans="1:2" x14ac:dyDescent="0.2">
      <c r="A19" s="265"/>
      <c r="B19" s="252"/>
    </row>
    <row r="20" spans="1:2" ht="60" x14ac:dyDescent="0.2">
      <c r="A20" s="265">
        <v>2.11</v>
      </c>
      <c r="B20" s="249" t="s">
        <v>92</v>
      </c>
    </row>
    <row r="21" spans="1:2" ht="15.75" x14ac:dyDescent="0.2">
      <c r="B21" s="254"/>
    </row>
    <row r="22" spans="1:2" ht="15.75" x14ac:dyDescent="0.2">
      <c r="B22" s="254" t="s">
        <v>93</v>
      </c>
    </row>
    <row r="23" spans="1:2" ht="30" x14ac:dyDescent="0.2">
      <c r="B23" s="262" t="s">
        <v>94</v>
      </c>
    </row>
    <row r="24" spans="1:2" ht="30" x14ac:dyDescent="0.2">
      <c r="B24" s="262" t="s">
        <v>95</v>
      </c>
    </row>
    <row r="25" spans="1:2" ht="15" x14ac:dyDescent="0.2">
      <c r="B25" s="262" t="s">
        <v>96</v>
      </c>
    </row>
    <row r="26" spans="1:2" ht="15" x14ac:dyDescent="0.2">
      <c r="B26" s="262" t="s">
        <v>97</v>
      </c>
    </row>
    <row r="27" spans="1:2" ht="15" x14ac:dyDescent="0.2">
      <c r="B27" s="262" t="s">
        <v>98</v>
      </c>
    </row>
    <row r="28" spans="1:2" ht="15" x14ac:dyDescent="0.2">
      <c r="B28" s="262" t="s">
        <v>99</v>
      </c>
    </row>
    <row r="30" spans="1:2" ht="60" x14ac:dyDescent="0.2">
      <c r="A30" s="265">
        <v>2.5099999999999998</v>
      </c>
      <c r="B30" s="249" t="s">
        <v>380</v>
      </c>
    </row>
    <row r="31" spans="1:2" ht="15" x14ac:dyDescent="0.2">
      <c r="B31" s="249"/>
    </row>
    <row r="32" spans="1:2" ht="30" x14ac:dyDescent="0.2">
      <c r="B32" s="249" t="s">
        <v>383</v>
      </c>
    </row>
    <row r="33" spans="1:2" ht="15" x14ac:dyDescent="0.2">
      <c r="B33" s="249"/>
    </row>
    <row r="34" spans="1:2" ht="15" x14ac:dyDescent="0.2">
      <c r="B34" s="253" t="s">
        <v>390</v>
      </c>
    </row>
    <row r="35" spans="1:2" ht="15" x14ac:dyDescent="0.2">
      <c r="B35" s="253" t="s">
        <v>391</v>
      </c>
    </row>
    <row r="36" spans="1:2" ht="15" x14ac:dyDescent="0.2">
      <c r="B36" s="253" t="s">
        <v>392</v>
      </c>
    </row>
    <row r="37" spans="1:2" ht="30" x14ac:dyDescent="0.2">
      <c r="B37" s="253" t="s">
        <v>393</v>
      </c>
    </row>
    <row r="38" spans="1:2" ht="15" x14ac:dyDescent="0.2">
      <c r="B38" s="253" t="s">
        <v>394</v>
      </c>
    </row>
    <row r="39" spans="1:2" ht="15" x14ac:dyDescent="0.2">
      <c r="B39" s="253" t="s">
        <v>384</v>
      </c>
    </row>
    <row r="40" spans="1:2" ht="15" x14ac:dyDescent="0.2">
      <c r="B40" s="253" t="s">
        <v>395</v>
      </c>
    </row>
    <row r="41" spans="1:2" ht="15" x14ac:dyDescent="0.2">
      <c r="B41" s="253" t="s">
        <v>385</v>
      </c>
    </row>
    <row r="42" spans="1:2" ht="15" x14ac:dyDescent="0.2">
      <c r="B42" s="253" t="s">
        <v>386</v>
      </c>
    </row>
    <row r="43" spans="1:2" ht="30" x14ac:dyDescent="0.2">
      <c r="B43" s="253" t="s">
        <v>387</v>
      </c>
    </row>
    <row r="44" spans="1:2" ht="30" x14ac:dyDescent="0.2">
      <c r="B44" s="253" t="s">
        <v>388</v>
      </c>
    </row>
    <row r="45" spans="1:2" ht="15" x14ac:dyDescent="0.2">
      <c r="B45" s="253" t="s">
        <v>389</v>
      </c>
    </row>
    <row r="47" spans="1:2" ht="60" x14ac:dyDescent="0.2">
      <c r="A47" s="265">
        <v>3.1</v>
      </c>
      <c r="B47" s="252" t="s">
        <v>400</v>
      </c>
    </row>
    <row r="48" spans="1:2" ht="15" x14ac:dyDescent="0.2">
      <c r="B48" s="249" t="s">
        <v>401</v>
      </c>
    </row>
    <row r="49" spans="1:2" ht="30" x14ac:dyDescent="0.2">
      <c r="B49" s="249" t="s">
        <v>402</v>
      </c>
    </row>
    <row r="51" spans="1:2" ht="15.75" x14ac:dyDescent="0.2">
      <c r="A51" s="265">
        <v>3.3</v>
      </c>
      <c r="B51" s="254" t="s">
        <v>112</v>
      </c>
    </row>
    <row r="52" spans="1:2" ht="15.75" x14ac:dyDescent="0.2">
      <c r="B52" s="254" t="s">
        <v>435</v>
      </c>
    </row>
    <row r="53" spans="1:2" ht="18" x14ac:dyDescent="0.2">
      <c r="B53" s="259" t="s">
        <v>403</v>
      </c>
    </row>
    <row r="54" spans="1:2" ht="33" x14ac:dyDescent="0.2">
      <c r="B54" s="259" t="s">
        <v>404</v>
      </c>
    </row>
    <row r="55" spans="1:2" ht="33" x14ac:dyDescent="0.2">
      <c r="B55" s="259" t="s">
        <v>405</v>
      </c>
    </row>
    <row r="56" spans="1:2" ht="18" x14ac:dyDescent="0.2">
      <c r="B56" s="259" t="s">
        <v>406</v>
      </c>
    </row>
    <row r="57" spans="1:2" ht="15" x14ac:dyDescent="0.2">
      <c r="B57" s="260" t="s">
        <v>407</v>
      </c>
    </row>
    <row r="58" spans="1:2" ht="15" x14ac:dyDescent="0.2">
      <c r="B58" s="260" t="s">
        <v>408</v>
      </c>
    </row>
    <row r="59" spans="1:2" ht="15" x14ac:dyDescent="0.2">
      <c r="B59" s="260" t="s">
        <v>409</v>
      </c>
    </row>
    <row r="60" spans="1:2" ht="15" x14ac:dyDescent="0.2">
      <c r="B60" s="260" t="s">
        <v>410</v>
      </c>
    </row>
    <row r="61" spans="1:2" ht="15" x14ac:dyDescent="0.2">
      <c r="B61" s="260" t="s">
        <v>411</v>
      </c>
    </row>
    <row r="62" spans="1:2" ht="30" x14ac:dyDescent="0.2">
      <c r="B62" s="260" t="s">
        <v>412</v>
      </c>
    </row>
    <row r="63" spans="1:2" ht="30" x14ac:dyDescent="0.2">
      <c r="B63" s="260" t="s">
        <v>413</v>
      </c>
    </row>
    <row r="64" spans="1:2" ht="30" x14ac:dyDescent="0.2">
      <c r="B64" s="260" t="s">
        <v>432</v>
      </c>
    </row>
    <row r="65" spans="1:2" ht="30" x14ac:dyDescent="0.2">
      <c r="B65" s="260" t="s">
        <v>433</v>
      </c>
    </row>
    <row r="66" spans="1:2" ht="15.75" x14ac:dyDescent="0.2">
      <c r="B66" s="260" t="s">
        <v>434</v>
      </c>
    </row>
    <row r="67" spans="1:2" ht="75" x14ac:dyDescent="0.2">
      <c r="B67" s="249" t="s">
        <v>436</v>
      </c>
    </row>
    <row r="68" spans="1:2" ht="45" x14ac:dyDescent="0.2">
      <c r="B68" s="255" t="s">
        <v>437</v>
      </c>
    </row>
    <row r="69" spans="1:2" ht="45" x14ac:dyDescent="0.2">
      <c r="B69" s="255" t="s">
        <v>446</v>
      </c>
    </row>
    <row r="70" spans="1:2" ht="15.75" x14ac:dyDescent="0.2">
      <c r="B70" s="254" t="s">
        <v>438</v>
      </c>
    </row>
    <row r="71" spans="1:2" ht="33" x14ac:dyDescent="0.2">
      <c r="B71" s="261" t="s">
        <v>439</v>
      </c>
    </row>
    <row r="72" spans="1:2" ht="18" x14ac:dyDescent="0.2">
      <c r="B72" s="261" t="s">
        <v>440</v>
      </c>
    </row>
    <row r="73" spans="1:2" ht="33" x14ac:dyDescent="0.2">
      <c r="B73" s="261" t="s">
        <v>441</v>
      </c>
    </row>
    <row r="74" spans="1:2" ht="33" x14ac:dyDescent="0.2">
      <c r="B74" s="261" t="s">
        <v>442</v>
      </c>
    </row>
    <row r="75" spans="1:2" ht="18" x14ac:dyDescent="0.2">
      <c r="B75" s="261" t="s">
        <v>443</v>
      </c>
    </row>
    <row r="76" spans="1:2" ht="33" x14ac:dyDescent="0.2">
      <c r="B76" s="261" t="s">
        <v>444</v>
      </c>
    </row>
    <row r="77" spans="1:2" ht="18" x14ac:dyDescent="0.2">
      <c r="B77" s="261" t="s">
        <v>445</v>
      </c>
    </row>
    <row r="79" spans="1:2" ht="60" x14ac:dyDescent="0.2">
      <c r="A79" s="265">
        <v>3.8</v>
      </c>
      <c r="B79" s="249" t="s">
        <v>380</v>
      </c>
    </row>
    <row r="80" spans="1:2" ht="15" x14ac:dyDescent="0.2">
      <c r="B80" s="249"/>
    </row>
    <row r="81" spans="1:2" ht="30" x14ac:dyDescent="0.2">
      <c r="B81" s="249" t="s">
        <v>383</v>
      </c>
    </row>
    <row r="82" spans="1:2" ht="15" x14ac:dyDescent="0.2">
      <c r="B82" s="249"/>
    </row>
    <row r="83" spans="1:2" ht="15" x14ac:dyDescent="0.2">
      <c r="B83" s="262" t="s">
        <v>369</v>
      </c>
    </row>
    <row r="84" spans="1:2" ht="15" x14ac:dyDescent="0.2">
      <c r="B84" s="262" t="s">
        <v>370</v>
      </c>
    </row>
    <row r="85" spans="1:2" ht="15" x14ac:dyDescent="0.2">
      <c r="B85" s="262" t="s">
        <v>371</v>
      </c>
    </row>
    <row r="86" spans="1:2" ht="30" x14ac:dyDescent="0.2">
      <c r="B86" s="262" t="s">
        <v>372</v>
      </c>
    </row>
    <row r="87" spans="1:2" ht="15" x14ac:dyDescent="0.2">
      <c r="B87" s="262" t="s">
        <v>373</v>
      </c>
    </row>
    <row r="88" spans="1:2" ht="15" x14ac:dyDescent="0.2">
      <c r="B88" s="262" t="s">
        <v>374</v>
      </c>
    </row>
    <row r="89" spans="1:2" ht="15" x14ac:dyDescent="0.2">
      <c r="B89" s="262" t="s">
        <v>375</v>
      </c>
    </row>
    <row r="90" spans="1:2" ht="15" x14ac:dyDescent="0.2">
      <c r="B90" s="262" t="s">
        <v>376</v>
      </c>
    </row>
    <row r="91" spans="1:2" ht="15" x14ac:dyDescent="0.2">
      <c r="B91" s="262" t="s">
        <v>377</v>
      </c>
    </row>
    <row r="92" spans="1:2" ht="30" x14ac:dyDescent="0.2">
      <c r="B92" s="262" t="s">
        <v>378</v>
      </c>
    </row>
    <row r="93" spans="1:2" ht="30" x14ac:dyDescent="0.2">
      <c r="B93" s="262" t="s">
        <v>379</v>
      </c>
    </row>
    <row r="94" spans="1:2" ht="15" x14ac:dyDescent="0.2">
      <c r="B94" s="263" t="s">
        <v>447</v>
      </c>
    </row>
    <row r="96" spans="1:2" ht="120" x14ac:dyDescent="0.2">
      <c r="A96" s="265">
        <v>3.9</v>
      </c>
      <c r="B96" s="249" t="s">
        <v>448</v>
      </c>
    </row>
    <row r="97" spans="2:2" ht="15" x14ac:dyDescent="0.2">
      <c r="B97" s="249"/>
    </row>
    <row r="98" spans="2:2" ht="15.75" x14ac:dyDescent="0.2">
      <c r="B98" s="254" t="s">
        <v>438</v>
      </c>
    </row>
    <row r="99" spans="2:2" ht="48" x14ac:dyDescent="0.2">
      <c r="B99" s="261" t="s">
        <v>449</v>
      </c>
    </row>
    <row r="100" spans="2:2" ht="78" x14ac:dyDescent="0.2">
      <c r="B100" s="261" t="s">
        <v>450</v>
      </c>
    </row>
    <row r="101" spans="2:2" ht="33" x14ac:dyDescent="0.2">
      <c r="B101" s="261" t="s">
        <v>451</v>
      </c>
    </row>
    <row r="102" spans="2:2" ht="48" x14ac:dyDescent="0.2">
      <c r="B102" s="261" t="s">
        <v>459</v>
      </c>
    </row>
    <row r="103" spans="2:2" ht="33" x14ac:dyDescent="0.2">
      <c r="B103" s="261" t="s">
        <v>460</v>
      </c>
    </row>
    <row r="104" spans="2:2" ht="15" x14ac:dyDescent="0.2">
      <c r="B104" s="249"/>
    </row>
    <row r="105" spans="2:2" ht="75" x14ac:dyDescent="0.2">
      <c r="B105" s="249" t="s">
        <v>86</v>
      </c>
    </row>
    <row r="106" spans="2:2" ht="15" x14ac:dyDescent="0.2">
      <c r="B106" s="249"/>
    </row>
    <row r="107" spans="2:2" ht="15.75" x14ac:dyDescent="0.2">
      <c r="B107" s="254" t="s">
        <v>438</v>
      </c>
    </row>
    <row r="108" spans="2:2" ht="33" x14ac:dyDescent="0.2">
      <c r="B108" s="257" t="s">
        <v>461</v>
      </c>
    </row>
    <row r="109" spans="2:2" ht="33" x14ac:dyDescent="0.2">
      <c r="B109" s="257" t="s">
        <v>462</v>
      </c>
    </row>
    <row r="110" spans="2:2" ht="78" x14ac:dyDescent="0.2">
      <c r="B110" s="257" t="s">
        <v>463</v>
      </c>
    </row>
    <row r="111" spans="2:2" ht="48" x14ac:dyDescent="0.2">
      <c r="B111" s="257" t="s">
        <v>464</v>
      </c>
    </row>
    <row r="112" spans="2:2" ht="63" x14ac:dyDescent="0.2">
      <c r="B112" s="257" t="s">
        <v>80</v>
      </c>
    </row>
    <row r="113" spans="1:2" ht="78" x14ac:dyDescent="0.2">
      <c r="B113" s="257" t="s">
        <v>81</v>
      </c>
    </row>
    <row r="114" spans="1:2" ht="63" x14ac:dyDescent="0.2">
      <c r="B114" s="257" t="s">
        <v>82</v>
      </c>
    </row>
    <row r="115" spans="1:2" ht="33" x14ac:dyDescent="0.2">
      <c r="B115" s="257" t="s">
        <v>83</v>
      </c>
    </row>
    <row r="116" spans="1:2" ht="33" x14ac:dyDescent="0.2">
      <c r="B116" s="257" t="s">
        <v>84</v>
      </c>
    </row>
    <row r="117" spans="1:2" ht="30" x14ac:dyDescent="0.2">
      <c r="B117" s="258" t="s">
        <v>85</v>
      </c>
    </row>
    <row r="119" spans="1:2" ht="45" x14ac:dyDescent="0.2">
      <c r="A119" s="265">
        <v>4.0999999999999996</v>
      </c>
      <c r="B119" s="249" t="s">
        <v>87</v>
      </c>
    </row>
    <row r="121" spans="1:2" ht="75" x14ac:dyDescent="0.2">
      <c r="A121" s="266" t="s">
        <v>90</v>
      </c>
      <c r="B121" s="249" t="s">
        <v>88</v>
      </c>
    </row>
    <row r="122" spans="1:2" x14ac:dyDescent="0.2">
      <c r="A122" s="256"/>
    </row>
    <row r="123" spans="1:2" ht="90" x14ac:dyDescent="0.2">
      <c r="A123" s="266" t="s">
        <v>91</v>
      </c>
      <c r="B123" s="249" t="s">
        <v>89</v>
      </c>
    </row>
  </sheetData>
  <phoneticPr fontId="0" type="noConversion"/>
  <hyperlinks>
    <hyperlink ref="A4" location="'Sustainable Development '!K36" display="'Sustainable Development '!K36" xr:uid="{E28225E0-D479-4673-A4DC-B100B2910CCE}"/>
    <hyperlink ref="A11" location="'Sustainable Development '!K38" display="'Sustainable Development '!K38" xr:uid="{79F530DB-AB44-4CEC-A74E-ADAE4FC0915E}"/>
    <hyperlink ref="A18" location="'Sustainable Development '!K43" display="'Sustainable Development '!K43" xr:uid="{E9DBC936-877E-4C32-B42D-2BF39D682C9B}"/>
    <hyperlink ref="A20" location="'Sustainable Development '!K60" display="'Sustainable Development '!K60" xr:uid="{E5FB8D06-F451-4B81-A030-FC2431450781}"/>
    <hyperlink ref="A30" location="'Sustainable Development '!K109" display="'Sustainable Development '!K109" xr:uid="{25D1F163-B6AB-4B93-96BE-E39314388D5D}"/>
    <hyperlink ref="A47" location="'Sustainable Development '!K127" display="'Sustainable Development '!K127" xr:uid="{B8A35D2F-91A9-4D6E-810E-47146FB68A5E}"/>
    <hyperlink ref="A51" location="'Sustainable Development '!K129" display="'Sustainable Development '!K129" xr:uid="{49EDE3FF-D93B-441F-AC7B-1B924468E90A}"/>
    <hyperlink ref="A79" location="'Sustainable Development '!K135" display="'Sustainable Development '!K135" xr:uid="{878C82BE-F296-4E02-AFF4-DA33E37B794D}"/>
    <hyperlink ref="A96" location="'Sustainable Development '!K136" display="'Sustainable Development '!K136" xr:uid="{31820AC1-B8EE-484D-8463-2EDF44B42D9C}"/>
    <hyperlink ref="A119" location="'Sustainable Development '!K139" display="'Sustainable Development '!K139" xr:uid="{BDE24629-E67B-412F-B93D-89F7BC8D5B27}"/>
    <hyperlink ref="A121" location="'Sustainable Development '!K142" display="4.4(1)" xr:uid="{C0253570-A8A7-40B1-B51B-64F0DF6EE16A}"/>
    <hyperlink ref="A123" location="'Sustainable Development '!K143" display="4.4 (2)" xr:uid="{F4139398-78DD-4DFB-8F42-923E502AF5BB}"/>
    <hyperlink ref="A2" location="'Sustainable Development '!K22" display="'Sustainable Development '!K22" xr:uid="{BFFA7AB0-F38C-4655-A4A9-C032340BCD21}"/>
    <hyperlink ref="A16" location="'Sustainable Development '!K39" display="'Sustainable Development '!K39" xr:uid="{D11A6485-F8DF-4BA1-904E-8ADB6776B3DE}"/>
  </hyperlinks>
  <pageMargins left="0.75" right="0.75" top="1" bottom="1" header="0.5" footer="0.5"/>
  <pageSetup scale="60" fitToHeight="5"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C304B-CEAE-4F03-93BA-B0A3B473CECF}">
  <dimension ref="A2:H18"/>
  <sheetViews>
    <sheetView workbookViewId="0">
      <selection activeCell="B22" sqref="B22"/>
    </sheetView>
  </sheetViews>
  <sheetFormatPr defaultRowHeight="12.75" x14ac:dyDescent="0.2"/>
  <cols>
    <col min="1" max="1" width="20.85546875" customWidth="1"/>
    <col min="4" max="4" width="18.42578125" customWidth="1"/>
    <col min="7" max="7" width="21.85546875" customWidth="1"/>
  </cols>
  <sheetData>
    <row r="2" spans="1:8" x14ac:dyDescent="0.2">
      <c r="A2" t="s">
        <v>325</v>
      </c>
      <c r="B2" t="s">
        <v>336</v>
      </c>
      <c r="D2" t="s">
        <v>347</v>
      </c>
      <c r="E2" t="s">
        <v>336</v>
      </c>
      <c r="G2" t="s">
        <v>326</v>
      </c>
      <c r="H2" t="s">
        <v>336</v>
      </c>
    </row>
    <row r="3" spans="1:8" ht="5.25" customHeight="1" x14ac:dyDescent="0.2"/>
    <row r="4" spans="1:8" x14ac:dyDescent="0.2">
      <c r="A4" s="221" t="s">
        <v>327</v>
      </c>
      <c r="B4" s="228">
        <f>14/69</f>
        <v>0.20289855072463769</v>
      </c>
      <c r="C4" s="228"/>
      <c r="D4" s="221" t="s">
        <v>167</v>
      </c>
      <c r="E4" s="231">
        <f>24/91</f>
        <v>0.26373626373626374</v>
      </c>
      <c r="F4" s="231"/>
      <c r="G4" s="221" t="s">
        <v>327</v>
      </c>
      <c r="H4" s="228">
        <v>0.2</v>
      </c>
    </row>
    <row r="5" spans="1:8" x14ac:dyDescent="0.2">
      <c r="A5" s="222" t="s">
        <v>328</v>
      </c>
      <c r="B5" s="228">
        <f>5/69</f>
        <v>7.2463768115942032E-2</v>
      </c>
      <c r="C5" s="228"/>
      <c r="D5" s="222" t="s">
        <v>328</v>
      </c>
      <c r="F5" s="228"/>
      <c r="G5" s="222" t="s">
        <v>328</v>
      </c>
      <c r="H5" s="228">
        <v>0.05</v>
      </c>
    </row>
    <row r="6" spans="1:8" x14ac:dyDescent="0.2">
      <c r="A6" s="223" t="s">
        <v>329</v>
      </c>
      <c r="B6" s="228">
        <f>17/69</f>
        <v>0.24637681159420291</v>
      </c>
      <c r="C6" s="228"/>
      <c r="D6" s="230" t="s">
        <v>171</v>
      </c>
      <c r="E6" s="228">
        <f>44/91</f>
        <v>0.48351648351648352</v>
      </c>
      <c r="F6" s="228"/>
      <c r="G6" s="223" t="s">
        <v>329</v>
      </c>
      <c r="H6" s="228">
        <v>0.28000000000000003</v>
      </c>
    </row>
    <row r="7" spans="1:8" x14ac:dyDescent="0.2">
      <c r="A7" s="224" t="s">
        <v>330</v>
      </c>
      <c r="B7" s="228">
        <f>13/69</f>
        <v>0.18840579710144928</v>
      </c>
      <c r="C7" s="228"/>
      <c r="D7" s="225" t="s">
        <v>331</v>
      </c>
      <c r="E7" s="228">
        <f>8/91</f>
        <v>8.7912087912087919E-2</v>
      </c>
      <c r="F7" s="228"/>
      <c r="G7" s="224" t="s">
        <v>330</v>
      </c>
      <c r="H7" s="228">
        <v>0.13</v>
      </c>
    </row>
    <row r="8" spans="1:8" x14ac:dyDescent="0.2">
      <c r="A8" s="225" t="s">
        <v>331</v>
      </c>
      <c r="B8" s="228">
        <f>15/69</f>
        <v>0.21739130434782608</v>
      </c>
      <c r="C8" s="228"/>
      <c r="D8" s="224" t="s">
        <v>178</v>
      </c>
      <c r="E8" s="228">
        <f>8/91</f>
        <v>8.7912087912087919E-2</v>
      </c>
      <c r="G8" s="225" t="s">
        <v>331</v>
      </c>
      <c r="H8" s="228">
        <v>0.17</v>
      </c>
    </row>
    <row r="9" spans="1:8" x14ac:dyDescent="0.2">
      <c r="A9" s="226" t="s">
        <v>332</v>
      </c>
      <c r="B9" s="228">
        <f>5/69</f>
        <v>7.2463768115942032E-2</v>
      </c>
      <c r="C9" s="228"/>
      <c r="D9" s="226" t="s">
        <v>332</v>
      </c>
      <c r="E9" s="228">
        <f>6/91</f>
        <v>6.5934065934065936E-2</v>
      </c>
      <c r="G9" s="226" t="s">
        <v>333</v>
      </c>
      <c r="H9" s="228">
        <v>7.0000000000000007E-2</v>
      </c>
    </row>
    <row r="10" spans="1:8" x14ac:dyDescent="0.2">
      <c r="G10" s="227" t="s">
        <v>334</v>
      </c>
      <c r="H10" s="228">
        <v>0.06</v>
      </c>
    </row>
    <row r="11" spans="1:8" x14ac:dyDescent="0.2">
      <c r="G11" s="227" t="s">
        <v>335</v>
      </c>
      <c r="H11" s="228">
        <v>0.04</v>
      </c>
    </row>
    <row r="13" spans="1:8" x14ac:dyDescent="0.2">
      <c r="B13" s="229">
        <f>SUM(B4:B12)</f>
        <v>1</v>
      </c>
      <c r="C13" s="229"/>
      <c r="E13" s="229">
        <f>SUM(E4:E12)</f>
        <v>0.98901098901098905</v>
      </c>
      <c r="F13" s="229"/>
      <c r="H13" s="229">
        <f>SUM(H4:H12)</f>
        <v>1.0000000000000002</v>
      </c>
    </row>
    <row r="15" spans="1:8" x14ac:dyDescent="0.2">
      <c r="A15" t="s">
        <v>344</v>
      </c>
      <c r="B15" s="229">
        <v>0.4</v>
      </c>
      <c r="D15" t="s">
        <v>349</v>
      </c>
      <c r="E15" s="229">
        <v>0.4</v>
      </c>
      <c r="G15" t="s">
        <v>349</v>
      </c>
      <c r="H15" s="229">
        <v>0.4</v>
      </c>
    </row>
    <row r="16" spans="1:8" x14ac:dyDescent="0.2">
      <c r="A16" t="s">
        <v>345</v>
      </c>
      <c r="B16" s="229">
        <v>0.5</v>
      </c>
      <c r="D16" t="s">
        <v>345</v>
      </c>
      <c r="E16" s="229">
        <v>0.5</v>
      </c>
      <c r="G16" t="s">
        <v>345</v>
      </c>
      <c r="H16" s="229">
        <v>0.5</v>
      </c>
    </row>
    <row r="17" spans="1:8" x14ac:dyDescent="0.2">
      <c r="A17" t="s">
        <v>346</v>
      </c>
      <c r="B17" s="229">
        <v>0.6</v>
      </c>
      <c r="D17" t="s">
        <v>346</v>
      </c>
      <c r="E17" s="229">
        <v>0.6</v>
      </c>
      <c r="G17" t="s">
        <v>346</v>
      </c>
      <c r="H17" s="229">
        <v>0.6</v>
      </c>
    </row>
    <row r="18" spans="1:8" x14ac:dyDescent="0.2">
      <c r="A18" t="s">
        <v>348</v>
      </c>
      <c r="B18" s="229">
        <v>0.8</v>
      </c>
      <c r="D18" t="s">
        <v>348</v>
      </c>
      <c r="E18" s="229">
        <v>0.8</v>
      </c>
      <c r="G18" t="s">
        <v>348</v>
      </c>
      <c r="H18" s="229">
        <v>0.8</v>
      </c>
    </row>
  </sheetData>
  <phoneticPr fontId="0" type="noConversion"/>
  <pageMargins left="0.75" right="0.75" top="1" bottom="1" header="0.5" footer="0.5"/>
  <pageSetup orientation="portrait"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71A87-9594-4A2B-8B3A-AE2FB91154AE}">
  <sheetPr>
    <pageSetUpPr fitToPage="1"/>
  </sheetPr>
  <dimension ref="B2:L434"/>
  <sheetViews>
    <sheetView topLeftCell="A16" zoomScale="75" zoomScaleNormal="100" zoomScaleSheetLayoutView="75" workbookViewId="0">
      <selection activeCell="C21" sqref="C21"/>
    </sheetView>
  </sheetViews>
  <sheetFormatPr defaultRowHeight="12.75" x14ac:dyDescent="0.2"/>
  <cols>
    <col min="1" max="1" width="15.42578125" customWidth="1"/>
    <col min="2" max="2" width="5.7109375" customWidth="1"/>
    <col min="3" max="3" width="66.28515625" customWidth="1"/>
    <col min="4" max="4" width="0.85546875" customWidth="1"/>
    <col min="5" max="5" width="4.7109375" style="6" customWidth="1"/>
    <col min="6" max="6" width="0.85546875" customWidth="1"/>
    <col min="7" max="7" width="13.140625" style="11" customWidth="1"/>
    <col min="8" max="8" width="0.85546875" customWidth="1"/>
    <col min="9" max="9" width="9.5703125" style="4" customWidth="1"/>
    <col min="10" max="10" width="1.140625" customWidth="1"/>
    <col min="11" max="11" width="11.5703125" style="3" customWidth="1"/>
    <col min="12" max="12" width="12.5703125" style="3" customWidth="1"/>
  </cols>
  <sheetData>
    <row r="2" spans="2:12" s="1" customFormat="1" x14ac:dyDescent="0.2">
      <c r="B2" s="1" t="s">
        <v>101</v>
      </c>
      <c r="E2" s="5"/>
      <c r="G2" s="4" t="s">
        <v>157</v>
      </c>
      <c r="I2" s="4"/>
      <c r="K2" s="4"/>
      <c r="L2" s="4"/>
    </row>
    <row r="3" spans="2:12" x14ac:dyDescent="0.2">
      <c r="B3" s="365" t="s">
        <v>151</v>
      </c>
      <c r="C3" s="366"/>
      <c r="D3" s="41"/>
      <c r="E3" s="37"/>
      <c r="F3" s="35"/>
      <c r="G3" s="38" t="s">
        <v>153</v>
      </c>
    </row>
    <row r="4" spans="2:12" ht="8.1" customHeight="1" x14ac:dyDescent="0.2"/>
    <row r="5" spans="2:12" s="1" customFormat="1" x14ac:dyDescent="0.2">
      <c r="B5" s="1" t="s">
        <v>155</v>
      </c>
      <c r="E5" s="5"/>
      <c r="G5" s="4" t="s">
        <v>158</v>
      </c>
      <c r="I5" s="4"/>
      <c r="K5" s="4"/>
      <c r="L5" s="4"/>
    </row>
    <row r="6" spans="2:12" x14ac:dyDescent="0.2">
      <c r="B6" s="367" t="s">
        <v>154</v>
      </c>
      <c r="C6" s="366"/>
      <c r="D6" s="41"/>
      <c r="E6" s="42"/>
      <c r="F6" s="35"/>
      <c r="G6" s="38" t="s">
        <v>152</v>
      </c>
    </row>
    <row r="7" spans="2:12" ht="8.1" customHeight="1" x14ac:dyDescent="0.2">
      <c r="C7" s="66"/>
      <c r="D7" s="41"/>
      <c r="E7" s="42"/>
      <c r="F7" s="35"/>
      <c r="G7" s="67"/>
    </row>
    <row r="8" spans="2:12" x14ac:dyDescent="0.2">
      <c r="B8" s="122" t="s">
        <v>156</v>
      </c>
      <c r="D8" s="41"/>
      <c r="E8" s="42"/>
      <c r="F8" s="35"/>
      <c r="G8" s="4" t="s">
        <v>204</v>
      </c>
    </row>
    <row r="9" spans="2:12" ht="18" customHeight="1" x14ac:dyDescent="0.2">
      <c r="B9" s="34" t="s">
        <v>103</v>
      </c>
      <c r="C9" s="120" t="s">
        <v>235</v>
      </c>
      <c r="D9" s="36"/>
      <c r="G9" s="38">
        <v>2</v>
      </c>
    </row>
    <row r="10" spans="2:12" ht="8.1" customHeight="1" x14ac:dyDescent="0.2">
      <c r="C10" s="15"/>
      <c r="E10" s="3" t="s">
        <v>145</v>
      </c>
    </row>
    <row r="11" spans="2:12" ht="18" customHeight="1" x14ac:dyDescent="0.2">
      <c r="B11" s="34"/>
      <c r="C11" s="121" t="s">
        <v>107</v>
      </c>
      <c r="D11" s="33"/>
      <c r="F11" s="35"/>
      <c r="I11" s="4" t="s">
        <v>159</v>
      </c>
    </row>
    <row r="12" spans="2:12" ht="18" customHeight="1" x14ac:dyDescent="0.2">
      <c r="C12" s="194" t="str">
        <f>IF(B11="x","(Complete Improvement Project Worksheet)","")</f>
        <v/>
      </c>
      <c r="D12" s="14"/>
      <c r="I12" s="63" t="str">
        <f>G177</f>
        <v>Silver</v>
      </c>
    </row>
    <row r="13" spans="2:12" hidden="1" x14ac:dyDescent="0.2"/>
    <row r="14" spans="2:12" hidden="1" x14ac:dyDescent="0.2"/>
    <row r="15" spans="2:12" hidden="1" x14ac:dyDescent="0.2"/>
    <row r="16" spans="2:12" ht="20.100000000000001" customHeight="1" x14ac:dyDescent="0.2"/>
    <row r="17" spans="2:12" s="2" customFormat="1" ht="30" customHeight="1" thickBot="1" x14ac:dyDescent="0.25">
      <c r="B17" s="189" t="s">
        <v>203</v>
      </c>
      <c r="C17" s="190" t="s">
        <v>160</v>
      </c>
      <c r="D17" s="189"/>
      <c r="E17" s="191"/>
      <c r="F17" s="192"/>
      <c r="G17" s="193" t="s">
        <v>162</v>
      </c>
      <c r="H17" s="192"/>
      <c r="I17" s="193" t="s">
        <v>163</v>
      </c>
      <c r="K17" s="232"/>
      <c r="L17" s="232"/>
    </row>
    <row r="18" spans="2:12" s="2" customFormat="1" ht="18" customHeight="1" thickTop="1" x14ac:dyDescent="0.2">
      <c r="B18" s="171"/>
      <c r="C18" s="171"/>
      <c r="D18" s="171"/>
      <c r="E18" s="172"/>
      <c r="F18" s="171"/>
      <c r="G18" s="174">
        <f>G174</f>
        <v>91</v>
      </c>
      <c r="H18" s="173"/>
      <c r="I18" s="175">
        <f>I175</f>
        <v>52</v>
      </c>
      <c r="K18" s="232"/>
      <c r="L18" s="232"/>
    </row>
    <row r="19" spans="2:12" s="2" customFormat="1" x14ac:dyDescent="0.2">
      <c r="G19" s="125"/>
      <c r="H19" s="126"/>
      <c r="I19" s="127"/>
      <c r="K19" s="232"/>
      <c r="L19" s="232"/>
    </row>
    <row r="20" spans="2:12" s="2" customFormat="1" ht="15.75" x14ac:dyDescent="0.25">
      <c r="B20" s="145">
        <v>1</v>
      </c>
      <c r="C20" s="112" t="s">
        <v>167</v>
      </c>
      <c r="D20" s="20"/>
      <c r="E20" s="61" t="s">
        <v>161</v>
      </c>
      <c r="F20" s="25"/>
      <c r="G20" s="25"/>
      <c r="H20" s="25"/>
      <c r="I20" s="25"/>
      <c r="J20" s="25"/>
      <c r="K20" s="233" t="s">
        <v>352</v>
      </c>
      <c r="L20" s="233" t="s">
        <v>353</v>
      </c>
    </row>
    <row r="21" spans="2:12" s="1" customFormat="1" ht="20.100000000000001" customHeight="1" thickBot="1" x14ac:dyDescent="0.25">
      <c r="B21" s="279">
        <v>1.1000000000000001</v>
      </c>
      <c r="C21" s="16" t="s">
        <v>166</v>
      </c>
      <c r="D21" s="16"/>
      <c r="E21" s="17"/>
      <c r="F21" s="16"/>
      <c r="G21" s="18"/>
      <c r="H21" s="16"/>
      <c r="I21" s="18"/>
      <c r="J21" s="16"/>
      <c r="K21" s="323" t="s">
        <v>414</v>
      </c>
      <c r="L21" s="4"/>
    </row>
    <row r="22" spans="2:12" s="1" customFormat="1" ht="25.5" x14ac:dyDescent="0.2">
      <c r="B22" s="278">
        <v>1.1100000000000001</v>
      </c>
      <c r="C22" s="107" t="s">
        <v>297</v>
      </c>
      <c r="D22" s="108"/>
      <c r="E22" s="113"/>
      <c r="F22" s="176"/>
      <c r="G22" s="113">
        <f>IF($B$9="x",1,"")</f>
        <v>1</v>
      </c>
      <c r="H22" s="113"/>
      <c r="I22" s="95" t="s">
        <v>145</v>
      </c>
      <c r="J22" s="16"/>
      <c r="K22" s="3"/>
      <c r="L22" s="4"/>
    </row>
    <row r="23" spans="2:12" s="1" customFormat="1" ht="38.25" x14ac:dyDescent="0.2">
      <c r="B23" s="96">
        <v>1.1200000000000001</v>
      </c>
      <c r="C23" s="106" t="s">
        <v>193</v>
      </c>
      <c r="D23" s="83"/>
      <c r="E23" s="84"/>
      <c r="F23" s="177"/>
      <c r="G23" s="84">
        <f>IF($B$9="x",1,"")</f>
        <v>1</v>
      </c>
      <c r="H23" s="84"/>
      <c r="I23" s="97"/>
      <c r="J23" s="16"/>
      <c r="K23" s="248"/>
      <c r="L23" s="4"/>
    </row>
    <row r="24" spans="2:12" s="1" customFormat="1" ht="25.5" x14ac:dyDescent="0.2">
      <c r="B24" s="96">
        <v>1.1299999999999999</v>
      </c>
      <c r="C24" s="106" t="s">
        <v>207</v>
      </c>
      <c r="D24" s="83"/>
      <c r="E24" s="84"/>
      <c r="F24" s="177"/>
      <c r="G24" s="84">
        <f>IF($B$9="x",1,"")</f>
        <v>1</v>
      </c>
      <c r="H24" s="84"/>
      <c r="I24" s="97">
        <v>1</v>
      </c>
      <c r="J24" s="16"/>
      <c r="K24" s="4"/>
      <c r="L24" s="4"/>
    </row>
    <row r="25" spans="2:12" s="1" customFormat="1" ht="116.25" customHeight="1" thickBot="1" x14ac:dyDescent="0.25">
      <c r="B25" s="101">
        <v>1.1399999999999999</v>
      </c>
      <c r="C25" s="264" t="s">
        <v>298</v>
      </c>
      <c r="D25" s="110"/>
      <c r="E25" s="114"/>
      <c r="F25" s="178"/>
      <c r="G25" s="114">
        <f>IF($B$9="x",1,"")</f>
        <v>1</v>
      </c>
      <c r="H25" s="114"/>
      <c r="I25" s="111"/>
      <c r="J25" s="16"/>
      <c r="K25" s="4"/>
      <c r="L25" s="4"/>
    </row>
    <row r="26" spans="2:12" s="1" customFormat="1" ht="20.100000000000001" customHeight="1" thickBot="1" x14ac:dyDescent="0.25">
      <c r="B26" s="279">
        <v>1.2</v>
      </c>
      <c r="C26" s="16" t="s">
        <v>168</v>
      </c>
      <c r="D26" s="16"/>
      <c r="E26" s="18"/>
      <c r="F26" s="18"/>
      <c r="G26" s="18"/>
      <c r="H26" s="18"/>
      <c r="I26" s="18"/>
      <c r="J26" s="16"/>
      <c r="K26" s="318" t="s">
        <v>415</v>
      </c>
      <c r="L26" s="4"/>
    </row>
    <row r="27" spans="2:12" s="1" customFormat="1" ht="30.75" customHeight="1" x14ac:dyDescent="0.2">
      <c r="B27" s="92">
        <v>1.21</v>
      </c>
      <c r="C27" s="105" t="s">
        <v>299</v>
      </c>
      <c r="D27" s="93"/>
      <c r="E27" s="113" t="str">
        <f>IF($B$9="x","R",IF('Improvement Project'!$E$17="x","R",""))</f>
        <v>R</v>
      </c>
      <c r="F27" s="176"/>
      <c r="G27" s="94">
        <f>IF($B$9="x",1,IF('Improvement Project'!$E$17="x",1,""))</f>
        <v>1</v>
      </c>
      <c r="H27" s="176"/>
      <c r="I27" s="95">
        <v>1</v>
      </c>
      <c r="J27" s="16"/>
      <c r="K27" s="4"/>
      <c r="L27" s="4"/>
    </row>
    <row r="28" spans="2:12" s="1" customFormat="1" ht="97.5" customHeight="1" x14ac:dyDescent="0.2">
      <c r="B28" s="96">
        <v>1.22</v>
      </c>
      <c r="C28" s="106" t="s">
        <v>198</v>
      </c>
      <c r="D28" s="87"/>
      <c r="E28" s="84"/>
      <c r="F28" s="177"/>
      <c r="G28" s="86">
        <f>IF($B$9="x",1,"")</f>
        <v>1</v>
      </c>
      <c r="H28" s="177"/>
      <c r="I28" s="97">
        <v>1</v>
      </c>
      <c r="J28" s="16"/>
      <c r="K28" s="4"/>
      <c r="L28" s="4"/>
    </row>
    <row r="29" spans="2:12" s="1" customFormat="1" ht="87" customHeight="1" x14ac:dyDescent="0.2">
      <c r="B29" s="96">
        <v>1.23</v>
      </c>
      <c r="C29" s="85" t="s">
        <v>300</v>
      </c>
      <c r="D29" s="83"/>
      <c r="E29" s="84" t="str">
        <f>IF($B$9="x","R",IF('Improvement Project'!$E$16="x","R",""))</f>
        <v>R</v>
      </c>
      <c r="F29" s="84"/>
      <c r="G29" s="86">
        <f>IF($B$9="x",1,IF('Improvement Project'!$E$16="x",1,""))</f>
        <v>1</v>
      </c>
      <c r="H29" s="84"/>
      <c r="I29" s="97">
        <v>1</v>
      </c>
      <c r="J29" s="16"/>
      <c r="K29" s="4"/>
      <c r="L29" s="4"/>
    </row>
    <row r="30" spans="2:12" s="1" customFormat="1" ht="87" customHeight="1" x14ac:dyDescent="0.2">
      <c r="B30" s="96">
        <v>1.24</v>
      </c>
      <c r="C30" s="85" t="s">
        <v>194</v>
      </c>
      <c r="D30" s="83"/>
      <c r="E30" s="84"/>
      <c r="F30" s="84"/>
      <c r="G30" s="86">
        <f>IF($B$9="x",1,"")</f>
        <v>1</v>
      </c>
      <c r="H30" s="84"/>
      <c r="I30" s="97">
        <v>1</v>
      </c>
      <c r="J30" s="16"/>
      <c r="K30" s="4"/>
      <c r="L30" s="4"/>
    </row>
    <row r="31" spans="2:12" s="1" customFormat="1" ht="34.5" customHeight="1" x14ac:dyDescent="0.2">
      <c r="B31" s="98">
        <v>1.25</v>
      </c>
      <c r="C31" s="90" t="s">
        <v>205</v>
      </c>
      <c r="D31" s="78"/>
      <c r="E31" s="79"/>
      <c r="F31" s="79"/>
      <c r="G31" s="91"/>
      <c r="H31" s="80"/>
      <c r="I31" s="123" t="s">
        <v>145</v>
      </c>
      <c r="J31" s="16"/>
      <c r="K31" s="4"/>
      <c r="L31" s="4"/>
    </row>
    <row r="32" spans="2:12" s="1" customFormat="1" ht="27" customHeight="1" x14ac:dyDescent="0.2">
      <c r="B32" s="71"/>
      <c r="C32" s="132" t="s">
        <v>195</v>
      </c>
      <c r="D32" s="88"/>
      <c r="E32" s="128" t="str">
        <f>IF($B$9="x","R",IF('Improvement Project'!$E$17="x","R",""))</f>
        <v>R</v>
      </c>
      <c r="F32" s="128"/>
      <c r="G32" s="89">
        <f>IF($B$9="x",1,IF('Improvement Project'!$E$17="x",1,""))</f>
        <v>1</v>
      </c>
      <c r="H32" s="128"/>
      <c r="I32" s="99">
        <v>1</v>
      </c>
      <c r="J32" s="16"/>
      <c r="K32" s="4"/>
      <c r="L32" s="4"/>
    </row>
    <row r="33" spans="2:12" s="1" customFormat="1" ht="34.5" customHeight="1" x14ac:dyDescent="0.2">
      <c r="B33" s="71"/>
      <c r="C33" s="129" t="s">
        <v>196</v>
      </c>
      <c r="D33" s="77"/>
      <c r="E33" s="75"/>
      <c r="F33" s="75"/>
      <c r="G33" s="76">
        <f>IF($B$9="x",2,IF('Improvement Project'!$E$17="x",2,""))</f>
        <v>2</v>
      </c>
      <c r="H33" s="75"/>
      <c r="I33" s="100" t="s">
        <v>145</v>
      </c>
      <c r="J33" s="16"/>
      <c r="K33" s="4"/>
      <c r="L33" s="4"/>
    </row>
    <row r="34" spans="2:12" s="1" customFormat="1" ht="36" customHeight="1" thickBot="1" x14ac:dyDescent="0.25">
      <c r="B34" s="101"/>
      <c r="C34" s="130" t="s">
        <v>197</v>
      </c>
      <c r="D34" s="102"/>
      <c r="E34" s="179"/>
      <c r="F34" s="179"/>
      <c r="G34" s="103">
        <f>IF($B$9="x",3,IF('Improvement Project'!$E$17="x",3,""))</f>
        <v>3</v>
      </c>
      <c r="H34" s="179"/>
      <c r="I34" s="104"/>
      <c r="J34" s="16"/>
      <c r="K34" s="4"/>
      <c r="L34" s="4"/>
    </row>
    <row r="35" spans="2:12" s="1" customFormat="1" ht="49.5" customHeight="1" thickBot="1" x14ac:dyDescent="0.25">
      <c r="B35" s="279">
        <v>1.3</v>
      </c>
      <c r="C35" s="16" t="s">
        <v>169</v>
      </c>
      <c r="D35" s="16"/>
      <c r="E35" s="18"/>
      <c r="F35" s="18"/>
      <c r="G35" s="18"/>
      <c r="H35" s="18"/>
      <c r="I35" s="18"/>
      <c r="J35" s="16"/>
      <c r="K35" s="318" t="s">
        <v>416</v>
      </c>
      <c r="L35" s="4"/>
    </row>
    <row r="36" spans="2:12" s="1" customFormat="1" ht="36" customHeight="1" x14ac:dyDescent="0.2">
      <c r="B36" s="92">
        <v>1.31</v>
      </c>
      <c r="C36" s="107" t="s">
        <v>113</v>
      </c>
      <c r="D36" s="108"/>
      <c r="E36" s="113"/>
      <c r="F36" s="176"/>
      <c r="G36" s="113">
        <f>IF($B$9="x",1,IF('Improvement Project'!$E$17="x",1,""))</f>
        <v>1</v>
      </c>
      <c r="H36" s="113"/>
      <c r="I36" s="95" t="s">
        <v>145</v>
      </c>
      <c r="J36" s="16"/>
      <c r="K36" s="248"/>
      <c r="L36" s="4"/>
    </row>
    <row r="37" spans="2:12" s="1" customFormat="1" ht="33.75" customHeight="1" x14ac:dyDescent="0.2">
      <c r="B37" s="96">
        <v>1.32</v>
      </c>
      <c r="C37" s="106" t="s">
        <v>301</v>
      </c>
      <c r="D37" s="83"/>
      <c r="E37" s="84"/>
      <c r="F37" s="177"/>
      <c r="G37" s="84">
        <f>IF($B$9="x",1,IF('Improvement Project'!$E$18="x",1,""))</f>
        <v>1</v>
      </c>
      <c r="H37" s="84"/>
      <c r="I37" s="97">
        <v>1</v>
      </c>
      <c r="J37" s="16"/>
      <c r="L37" s="4"/>
    </row>
    <row r="38" spans="2:12" s="1" customFormat="1" ht="31.5" customHeight="1" x14ac:dyDescent="0.2">
      <c r="B38" s="96">
        <v>1.33</v>
      </c>
      <c r="C38" s="106" t="s">
        <v>199</v>
      </c>
      <c r="D38" s="83"/>
      <c r="E38" s="84"/>
      <c r="F38" s="177"/>
      <c r="G38" s="84">
        <f>IF($B$9="x",1,"")</f>
        <v>1</v>
      </c>
      <c r="H38" s="84"/>
      <c r="I38" s="97"/>
      <c r="J38" s="16"/>
      <c r="K38" s="248"/>
      <c r="L38" s="4"/>
    </row>
    <row r="39" spans="2:12" s="1" customFormat="1" ht="30.75" customHeight="1" x14ac:dyDescent="0.2">
      <c r="B39" s="96">
        <v>1.34</v>
      </c>
      <c r="C39" s="106" t="s">
        <v>303</v>
      </c>
      <c r="D39" s="83"/>
      <c r="E39" s="84"/>
      <c r="F39" s="177"/>
      <c r="G39" s="84">
        <v>1</v>
      </c>
      <c r="H39" s="84"/>
      <c r="I39" s="97">
        <v>1</v>
      </c>
      <c r="J39" s="16"/>
      <c r="K39" s="248"/>
      <c r="L39" s="4"/>
    </row>
    <row r="40" spans="2:12" s="1" customFormat="1" ht="36" customHeight="1" x14ac:dyDescent="0.2">
      <c r="B40" s="96">
        <v>1.35</v>
      </c>
      <c r="C40" s="106" t="s">
        <v>208</v>
      </c>
      <c r="D40" s="83"/>
      <c r="E40" s="84"/>
      <c r="F40" s="177"/>
      <c r="G40" s="84">
        <f>IF($B$9="x",1,IF('Improvement Project'!$E$17="x",1,""))</f>
        <v>1</v>
      </c>
      <c r="H40" s="84"/>
      <c r="I40" s="97" t="s">
        <v>145</v>
      </c>
      <c r="J40" s="16"/>
      <c r="K40" s="4"/>
      <c r="L40" s="4"/>
    </row>
    <row r="41" spans="2:12" s="1" customFormat="1" ht="37.5" customHeight="1" thickBot="1" x14ac:dyDescent="0.25">
      <c r="B41" s="101">
        <v>1.36</v>
      </c>
      <c r="C41" s="109" t="s">
        <v>302</v>
      </c>
      <c r="D41" s="110"/>
      <c r="E41" s="114"/>
      <c r="F41" s="178"/>
      <c r="G41" s="114">
        <f>IF($B$9="x",1,IF('Improvement Project'!$E$17="x",1,""))</f>
        <v>1</v>
      </c>
      <c r="H41" s="114"/>
      <c r="I41" s="111" t="s">
        <v>145</v>
      </c>
      <c r="J41" s="16"/>
      <c r="K41" s="4"/>
      <c r="L41" s="4"/>
    </row>
    <row r="42" spans="2:12" s="1" customFormat="1" ht="20.100000000000001" customHeight="1" thickBot="1" x14ac:dyDescent="0.25">
      <c r="B42" s="279">
        <v>1.4</v>
      </c>
      <c r="C42" s="16" t="s">
        <v>170</v>
      </c>
      <c r="D42" s="16"/>
      <c r="E42" s="18"/>
      <c r="F42" s="18"/>
      <c r="G42" s="18"/>
      <c r="H42" s="18"/>
      <c r="I42" s="18"/>
      <c r="J42" s="16"/>
      <c r="K42" s="318" t="s">
        <v>417</v>
      </c>
      <c r="L42" s="4"/>
    </row>
    <row r="43" spans="2:12" s="1" customFormat="1" ht="41.25" customHeight="1" x14ac:dyDescent="0.2">
      <c r="B43" s="116">
        <v>1.41</v>
      </c>
      <c r="C43" s="117" t="s">
        <v>201</v>
      </c>
      <c r="D43" s="23"/>
      <c r="E43" s="157"/>
      <c r="F43" s="157"/>
      <c r="G43" s="118"/>
      <c r="H43" s="180"/>
      <c r="I43" s="124"/>
      <c r="J43" s="16"/>
      <c r="K43" s="248"/>
      <c r="L43" s="4"/>
    </row>
    <row r="44" spans="2:12" s="1" customFormat="1" ht="35.25" customHeight="1" x14ac:dyDescent="0.2">
      <c r="B44" s="71"/>
      <c r="C44" s="132" t="s">
        <v>248</v>
      </c>
      <c r="D44" s="88"/>
      <c r="E44" s="128" t="str">
        <f>IF($B$9="x","R","")</f>
        <v>R</v>
      </c>
      <c r="F44" s="128"/>
      <c r="G44" s="89">
        <f>IF($B$9="x",1,"")</f>
        <v>1</v>
      </c>
      <c r="H44" s="128"/>
      <c r="I44" s="99">
        <v>1</v>
      </c>
      <c r="J44" s="16"/>
      <c r="K44" s="4"/>
      <c r="L44" s="4"/>
    </row>
    <row r="45" spans="2:12" s="1" customFormat="1" ht="39" customHeight="1" x14ac:dyDescent="0.2">
      <c r="B45" s="71"/>
      <c r="C45" s="129" t="s">
        <v>249</v>
      </c>
      <c r="D45" s="77"/>
      <c r="E45" s="75"/>
      <c r="F45" s="75"/>
      <c r="G45" s="76">
        <f>IF($B$9="x",2,"")</f>
        <v>2</v>
      </c>
      <c r="H45" s="75"/>
      <c r="I45" s="100"/>
      <c r="J45" s="16"/>
      <c r="K45" s="4"/>
      <c r="L45" s="4"/>
    </row>
    <row r="46" spans="2:12" s="1" customFormat="1" ht="39.75" customHeight="1" x14ac:dyDescent="0.2">
      <c r="B46" s="119"/>
      <c r="C46" s="133" t="s">
        <v>250</v>
      </c>
      <c r="D46" s="81"/>
      <c r="E46" s="181"/>
      <c r="F46" s="181"/>
      <c r="G46" s="82">
        <f>IF($B$9="x",-1,"")</f>
        <v>-1</v>
      </c>
      <c r="H46" s="181"/>
      <c r="I46" s="115"/>
      <c r="J46" s="16"/>
      <c r="K46" s="4"/>
      <c r="L46" s="4"/>
    </row>
    <row r="47" spans="2:12" s="1" customFormat="1" ht="30.75" customHeight="1" x14ac:dyDescent="0.2">
      <c r="B47" s="71">
        <v>1.42</v>
      </c>
      <c r="C47" s="68" t="s">
        <v>200</v>
      </c>
      <c r="D47" s="87"/>
      <c r="E47" s="84"/>
      <c r="F47" s="177"/>
      <c r="G47" s="86">
        <f>IF($B$9="x",1,IF('Improvement Project'!$E$20="x",1,""))</f>
        <v>1</v>
      </c>
      <c r="H47" s="177"/>
      <c r="I47" s="97">
        <v>1</v>
      </c>
      <c r="J47" s="16"/>
      <c r="K47" s="4"/>
      <c r="L47" s="4"/>
    </row>
    <row r="48" spans="2:12" s="1" customFormat="1" ht="39.75" customHeight="1" x14ac:dyDescent="0.2">
      <c r="B48" s="96">
        <v>1.43</v>
      </c>
      <c r="C48" s="85" t="s">
        <v>304</v>
      </c>
      <c r="D48" s="83"/>
      <c r="E48" s="84"/>
      <c r="F48" s="84"/>
      <c r="G48" s="86">
        <v>2</v>
      </c>
      <c r="H48" s="177"/>
      <c r="I48" s="97"/>
      <c r="J48" s="16"/>
      <c r="K48" s="4"/>
      <c r="L48" s="4"/>
    </row>
    <row r="49" spans="2:12" s="1" customFormat="1" ht="38.25" customHeight="1" x14ac:dyDescent="0.2">
      <c r="B49" s="119">
        <v>1.44</v>
      </c>
      <c r="C49" s="210" t="s">
        <v>114</v>
      </c>
      <c r="D49" s="211"/>
      <c r="E49" s="214"/>
      <c r="F49" s="214"/>
      <c r="G49" s="212">
        <v>1</v>
      </c>
      <c r="H49" s="167"/>
      <c r="I49" s="213">
        <v>1</v>
      </c>
      <c r="J49" s="16"/>
      <c r="K49" s="4"/>
      <c r="L49" s="4"/>
    </row>
    <row r="50" spans="2:12" s="1" customFormat="1" ht="37.5" customHeight="1" thickBot="1" x14ac:dyDescent="0.25">
      <c r="B50" s="101">
        <v>1.45</v>
      </c>
      <c r="C50" s="205" t="s">
        <v>202</v>
      </c>
      <c r="D50" s="206"/>
      <c r="E50" s="207"/>
      <c r="F50" s="207"/>
      <c r="G50" s="208">
        <f>IF($B$9="x",1,IF('Improvement Project'!$E$17="x",1,""))</f>
        <v>1</v>
      </c>
      <c r="H50" s="207"/>
      <c r="I50" s="209" t="s">
        <v>145</v>
      </c>
      <c r="J50" s="16"/>
      <c r="K50" s="4"/>
      <c r="L50" s="4"/>
    </row>
    <row r="51" spans="2:12" s="1" customFormat="1" ht="49.5" customHeight="1" x14ac:dyDescent="0.2">
      <c r="B51" s="73"/>
      <c r="C51" s="22"/>
      <c r="D51" s="16"/>
      <c r="E51" s="18"/>
      <c r="F51" s="18"/>
      <c r="G51" s="18"/>
      <c r="H51" s="18"/>
      <c r="I51" s="18"/>
      <c r="J51" s="16"/>
      <c r="K51" s="4"/>
      <c r="L51" s="4"/>
    </row>
    <row r="52" spans="2:12" s="1" customFormat="1" ht="47.25" customHeight="1" x14ac:dyDescent="0.25">
      <c r="B52" s="146">
        <v>2</v>
      </c>
      <c r="C52" s="112" t="s">
        <v>171</v>
      </c>
      <c r="D52" s="19"/>
      <c r="E52" s="18"/>
      <c r="F52" s="18"/>
      <c r="G52" s="18"/>
      <c r="H52" s="18"/>
      <c r="I52" s="18"/>
      <c r="J52" s="16"/>
      <c r="K52" s="4"/>
      <c r="L52" s="4"/>
    </row>
    <row r="53" spans="2:12" s="1" customFormat="1" ht="20.100000000000001" customHeight="1" thickBot="1" x14ac:dyDescent="0.25">
      <c r="B53" s="279">
        <v>2.1</v>
      </c>
      <c r="C53" s="16" t="s">
        <v>172</v>
      </c>
      <c r="D53" s="16"/>
      <c r="E53" s="18"/>
      <c r="F53" s="18"/>
      <c r="G53" s="18"/>
      <c r="H53" s="18"/>
      <c r="I53" s="18"/>
      <c r="J53" s="16"/>
      <c r="K53" s="318" t="s">
        <v>418</v>
      </c>
      <c r="L53" s="4"/>
    </row>
    <row r="54" spans="2:12" s="1" customFormat="1" ht="133.5" customHeight="1" x14ac:dyDescent="0.2">
      <c r="B54" s="116">
        <v>2.11</v>
      </c>
      <c r="C54" s="117" t="s">
        <v>206</v>
      </c>
      <c r="D54" s="23"/>
      <c r="E54" s="157"/>
      <c r="F54" s="157"/>
      <c r="G54" s="118"/>
      <c r="H54" s="180"/>
      <c r="I54" s="124"/>
      <c r="J54" s="16"/>
      <c r="K54" s="4"/>
      <c r="L54" s="4"/>
    </row>
    <row r="55" spans="2:12" s="1" customFormat="1" ht="35.25" customHeight="1" x14ac:dyDescent="0.2">
      <c r="B55" s="71"/>
      <c r="C55" s="131" t="s">
        <v>115</v>
      </c>
      <c r="D55" s="88"/>
      <c r="E55" s="128" t="str">
        <f>IF($B$9="x","R",IF('Improvement Project'!$E$20="x","R",""))</f>
        <v>R</v>
      </c>
      <c r="F55" s="18"/>
      <c r="G55" s="89">
        <f>IF($B$9="x",1,IF('Improvement Project'!$E$20="x",1,""))</f>
        <v>1</v>
      </c>
      <c r="H55" s="128"/>
      <c r="I55" s="99">
        <v>1</v>
      </c>
      <c r="J55" s="16"/>
      <c r="K55" s="4"/>
      <c r="L55" s="4"/>
    </row>
    <row r="56" spans="2:12" s="1" customFormat="1" ht="36.75" customHeight="1" x14ac:dyDescent="0.2">
      <c r="B56" s="71"/>
      <c r="C56" s="129" t="s">
        <v>305</v>
      </c>
      <c r="D56" s="77"/>
      <c r="E56" s="75"/>
      <c r="F56" s="75"/>
      <c r="G56" s="76">
        <v>2</v>
      </c>
      <c r="H56" s="75"/>
      <c r="I56" s="100"/>
      <c r="J56" s="16"/>
      <c r="K56" s="4"/>
      <c r="L56" s="4"/>
    </row>
    <row r="57" spans="2:12" s="1" customFormat="1" ht="44.25" customHeight="1" x14ac:dyDescent="0.2">
      <c r="B57" s="71"/>
      <c r="C57" s="131" t="s">
        <v>116</v>
      </c>
      <c r="D57" s="88"/>
      <c r="E57" s="128" t="str">
        <f>IF($B$9="x","R",IF('Improvement Project'!$E$20="x","R",""))</f>
        <v>R</v>
      </c>
      <c r="F57" s="18"/>
      <c r="G57" s="89">
        <f>IF($B$9="x",1,IF('Improvement Project'!$E$20="x",1,""))</f>
        <v>1</v>
      </c>
      <c r="H57" s="128"/>
      <c r="I57" s="99">
        <v>1</v>
      </c>
      <c r="J57" s="16"/>
      <c r="K57" s="4"/>
      <c r="L57" s="4"/>
    </row>
    <row r="58" spans="2:12" s="1" customFormat="1" ht="37.5" customHeight="1" x14ac:dyDescent="0.2">
      <c r="B58" s="71"/>
      <c r="C58" s="134" t="s">
        <v>309</v>
      </c>
      <c r="D58" s="77"/>
      <c r="E58" s="75"/>
      <c r="F58" s="75"/>
      <c r="G58" s="76">
        <v>2</v>
      </c>
      <c r="H58" s="75"/>
      <c r="I58" s="100"/>
      <c r="J58" s="16"/>
      <c r="K58" s="4"/>
      <c r="L58" s="4"/>
    </row>
    <row r="59" spans="2:12" s="1" customFormat="1" ht="41.25" customHeight="1" x14ac:dyDescent="0.2">
      <c r="B59" s="71"/>
      <c r="C59" s="129" t="s">
        <v>306</v>
      </c>
      <c r="D59" s="77"/>
      <c r="E59" s="128" t="str">
        <f>IF($B$9="x","R",IF('Improvement Project'!$E$20="x","R",""))</f>
        <v>R</v>
      </c>
      <c r="F59" s="18"/>
      <c r="G59" s="89">
        <f>IF($B$9="x",1,IF('Improvement Project'!$E$20="x",1,""))</f>
        <v>1</v>
      </c>
      <c r="H59" s="75"/>
      <c r="I59" s="100">
        <v>1</v>
      </c>
      <c r="J59" s="16"/>
      <c r="K59" s="4"/>
      <c r="L59" s="4"/>
    </row>
    <row r="60" spans="2:12" s="1" customFormat="1" ht="30.75" customHeight="1" x14ac:dyDescent="0.2">
      <c r="B60" s="71"/>
      <c r="C60" s="134" t="s">
        <v>307</v>
      </c>
      <c r="D60" s="202"/>
      <c r="E60" s="128" t="str">
        <f>IF($B$9="x","R",IF('Improvement Project'!$E$21="x","R",""))</f>
        <v>R</v>
      </c>
      <c r="F60" s="75"/>
      <c r="G60" s="89">
        <f>IF($B$9="x",1,IF('Improvement Project'!$E$20="x",1,""))</f>
        <v>1</v>
      </c>
      <c r="H60" s="75"/>
      <c r="I60" s="100">
        <v>1</v>
      </c>
      <c r="J60" s="16"/>
      <c r="K60" s="248"/>
      <c r="L60" s="4"/>
    </row>
    <row r="61" spans="2:12" s="1" customFormat="1" ht="27.75" customHeight="1" x14ac:dyDescent="0.2">
      <c r="B61" s="71"/>
      <c r="C61" s="134" t="s">
        <v>308</v>
      </c>
      <c r="D61" s="77"/>
      <c r="E61" s="75"/>
      <c r="G61" s="76">
        <f>IF($B$9="x",1,"")</f>
        <v>1</v>
      </c>
      <c r="H61" s="75"/>
      <c r="I61" s="100">
        <v>1</v>
      </c>
      <c r="J61" s="16"/>
      <c r="K61" s="4"/>
      <c r="L61" s="4"/>
    </row>
    <row r="62" spans="2:12" s="1" customFormat="1" ht="40.5" customHeight="1" x14ac:dyDescent="0.2">
      <c r="B62" s="71"/>
      <c r="C62" s="129" t="s">
        <v>104</v>
      </c>
      <c r="D62" s="77"/>
      <c r="E62" s="75" t="str">
        <f>IF($B$9="x","R","")</f>
        <v>R</v>
      </c>
      <c r="G62" s="76">
        <f>IF($B$9="x",1,"")</f>
        <v>1</v>
      </c>
      <c r="H62" s="75"/>
      <c r="I62" s="100">
        <v>1</v>
      </c>
      <c r="J62" s="16"/>
      <c r="K62" s="4"/>
      <c r="L62" s="4"/>
    </row>
    <row r="63" spans="2:12" s="1" customFormat="1" ht="34.5" customHeight="1" x14ac:dyDescent="0.2">
      <c r="B63" s="71"/>
      <c r="C63" s="129" t="s">
        <v>255</v>
      </c>
      <c r="D63" s="77"/>
      <c r="E63" s="75"/>
      <c r="F63" s="75"/>
      <c r="G63" s="76">
        <f>IF($B$9="x",1,"")</f>
        <v>1</v>
      </c>
      <c r="H63" s="75"/>
      <c r="I63" s="100"/>
      <c r="J63" s="16"/>
      <c r="K63" s="4"/>
      <c r="L63" s="4"/>
    </row>
    <row r="64" spans="2:12" s="1" customFormat="1" ht="33.75" customHeight="1" x14ac:dyDescent="0.2">
      <c r="B64" s="71"/>
      <c r="C64" s="129" t="s">
        <v>343</v>
      </c>
      <c r="D64" s="77"/>
      <c r="E64" s="75"/>
      <c r="F64" s="75"/>
      <c r="G64" s="76">
        <f>IF($B$9="x",1,IF('Improvement Project'!$E$25="x",1,""))</f>
        <v>1</v>
      </c>
      <c r="H64" s="75"/>
      <c r="I64" s="100">
        <v>1</v>
      </c>
      <c r="J64" s="16"/>
      <c r="K64" s="4"/>
      <c r="L64" s="4"/>
    </row>
    <row r="65" spans="2:12" s="1" customFormat="1" ht="39" customHeight="1" x14ac:dyDescent="0.2">
      <c r="B65" s="119"/>
      <c r="C65" s="133" t="s">
        <v>147</v>
      </c>
      <c r="D65" s="81"/>
      <c r="E65" s="181"/>
      <c r="F65" s="181"/>
      <c r="G65" s="82">
        <v>-1</v>
      </c>
      <c r="H65" s="181"/>
      <c r="I65" s="115"/>
      <c r="J65" s="16"/>
      <c r="K65" s="4"/>
      <c r="L65" s="4"/>
    </row>
    <row r="66" spans="2:12" s="1" customFormat="1" ht="36" customHeight="1" x14ac:dyDescent="0.2">
      <c r="B66" s="98">
        <v>2.12</v>
      </c>
      <c r="C66" s="90" t="s">
        <v>209</v>
      </c>
      <c r="D66" s="78"/>
      <c r="E66" s="79"/>
      <c r="F66" s="79"/>
      <c r="G66" s="91"/>
      <c r="H66" s="80"/>
      <c r="I66" s="123"/>
      <c r="J66" s="16"/>
      <c r="K66" s="4"/>
      <c r="L66" s="4"/>
    </row>
    <row r="67" spans="2:12" s="1" customFormat="1" ht="97.5" customHeight="1" x14ac:dyDescent="0.2">
      <c r="B67" s="71"/>
      <c r="C67" s="217" t="str">
        <f>IF(B9="x","Meet EPA Energy Star Labeled Homes program requirements", "Exceed Model Energy Code (MEC) requirements by a minimum of 30%")</f>
        <v>Meet EPA Energy Star Labeled Homes program requirements</v>
      </c>
      <c r="D67" s="88"/>
      <c r="E67" s="128" t="str">
        <f>IF($B$9="x","R","")</f>
        <v>R</v>
      </c>
      <c r="F67" s="215"/>
      <c r="G67" s="89">
        <v>2</v>
      </c>
      <c r="H67" s="128"/>
      <c r="I67" s="99">
        <v>2</v>
      </c>
      <c r="J67" s="16"/>
      <c r="K67" s="4"/>
      <c r="L67" s="4"/>
    </row>
    <row r="68" spans="2:12" s="1" customFormat="1" ht="46.5" customHeight="1" thickBot="1" x14ac:dyDescent="0.25">
      <c r="B68" s="101"/>
      <c r="C68" s="130" t="s">
        <v>256</v>
      </c>
      <c r="D68" s="102"/>
      <c r="E68" s="179"/>
      <c r="F68" s="216"/>
      <c r="G68" s="103">
        <f>IF($B$9="x",1,"")</f>
        <v>1</v>
      </c>
      <c r="H68" s="179"/>
      <c r="I68" s="104">
        <v>1</v>
      </c>
      <c r="J68" s="16"/>
      <c r="K68" s="4"/>
      <c r="L68" s="4"/>
    </row>
    <row r="69" spans="2:12" s="1" customFormat="1" ht="20.100000000000001" customHeight="1" thickBot="1" x14ac:dyDescent="0.25">
      <c r="B69" s="279">
        <v>2.2000000000000002</v>
      </c>
      <c r="C69" s="16" t="s">
        <v>173</v>
      </c>
      <c r="D69" s="16"/>
      <c r="E69" s="18"/>
      <c r="F69" s="18"/>
      <c r="G69" s="18"/>
      <c r="H69" s="18"/>
      <c r="I69" s="18"/>
      <c r="J69" s="16"/>
      <c r="K69" s="248" t="s">
        <v>266</v>
      </c>
      <c r="L69" s="4"/>
    </row>
    <row r="70" spans="2:12" s="1" customFormat="1" ht="53.25" customHeight="1" x14ac:dyDescent="0.2">
      <c r="B70" s="116">
        <v>2.21</v>
      </c>
      <c r="C70" s="117" t="s">
        <v>342</v>
      </c>
      <c r="D70" s="23"/>
      <c r="E70" s="157"/>
      <c r="F70" s="157"/>
      <c r="G70" s="118"/>
      <c r="H70" s="180"/>
      <c r="I70" s="124"/>
      <c r="J70" s="16"/>
      <c r="K70" s="4"/>
      <c r="L70" s="4"/>
    </row>
    <row r="71" spans="2:12" s="1" customFormat="1" ht="30.75" customHeight="1" x14ac:dyDescent="0.2">
      <c r="B71" s="71"/>
      <c r="C71" s="131" t="s">
        <v>133</v>
      </c>
      <c r="D71" s="88"/>
      <c r="E71" s="128"/>
      <c r="F71" s="18"/>
      <c r="G71" s="89">
        <f>IF($B$9="x",1,IF('Improvement Project'!$E$26="x",1,""))</f>
        <v>1</v>
      </c>
      <c r="H71" s="128"/>
      <c r="I71" s="99">
        <v>1</v>
      </c>
      <c r="J71" s="16"/>
      <c r="K71" s="4"/>
      <c r="L71" s="4"/>
    </row>
    <row r="72" spans="2:12" s="1" customFormat="1" ht="36.75" customHeight="1" x14ac:dyDescent="0.2">
      <c r="B72" s="71"/>
      <c r="C72" s="134" t="s">
        <v>257</v>
      </c>
      <c r="D72" s="77"/>
      <c r="E72" s="75"/>
      <c r="F72" s="75"/>
      <c r="G72" s="76">
        <f>IF($B$9="x",1,IF('Improvement Project'!$E$26="x",1,""))</f>
        <v>1</v>
      </c>
      <c r="H72" s="75"/>
      <c r="I72" s="100">
        <v>1</v>
      </c>
      <c r="J72" s="16"/>
      <c r="K72" s="4"/>
      <c r="L72" s="4"/>
    </row>
    <row r="73" spans="2:12" s="1" customFormat="1" ht="35.25" customHeight="1" x14ac:dyDescent="0.2">
      <c r="B73" s="71"/>
      <c r="C73" s="134" t="s">
        <v>148</v>
      </c>
      <c r="D73" s="77"/>
      <c r="E73" s="75"/>
      <c r="F73" s="75"/>
      <c r="G73" s="76">
        <f>IF($B$9="x",2,IF('Improvement Project'!$E$26="x",2,""))</f>
        <v>2</v>
      </c>
      <c r="H73" s="75"/>
      <c r="I73" s="100" t="s">
        <v>145</v>
      </c>
      <c r="J73" s="16"/>
      <c r="K73" s="4"/>
      <c r="L73" s="4"/>
    </row>
    <row r="74" spans="2:12" s="1" customFormat="1" ht="39" customHeight="1" x14ac:dyDescent="0.2">
      <c r="B74" s="71"/>
      <c r="C74" s="134" t="s">
        <v>258</v>
      </c>
      <c r="D74" s="77"/>
      <c r="E74" s="75"/>
      <c r="F74" s="75"/>
      <c r="G74" s="76">
        <f>IF($B$9="x",1,IF('Improvement Project'!$E$26="x",1,""))</f>
        <v>1</v>
      </c>
      <c r="H74" s="75"/>
      <c r="I74" s="100"/>
      <c r="J74" s="16"/>
      <c r="K74" s="4"/>
      <c r="L74" s="4"/>
    </row>
    <row r="75" spans="2:12" s="1" customFormat="1" ht="37.5" customHeight="1" x14ac:dyDescent="0.2">
      <c r="B75" s="71"/>
      <c r="C75" s="134" t="s">
        <v>259</v>
      </c>
      <c r="D75" s="77"/>
      <c r="E75" s="75"/>
      <c r="F75" s="75"/>
      <c r="G75" s="76">
        <f>IF($B$9="x",2,IF('Improvement Project'!$E$26="x",2,""))</f>
        <v>2</v>
      </c>
      <c r="H75" s="75"/>
      <c r="I75" s="100"/>
      <c r="J75" s="16"/>
      <c r="K75" s="4"/>
      <c r="L75" s="4"/>
    </row>
    <row r="76" spans="2:12" s="1" customFormat="1" ht="36.75" customHeight="1" x14ac:dyDescent="0.2">
      <c r="B76" s="71"/>
      <c r="C76" s="134" t="s">
        <v>311</v>
      </c>
      <c r="D76" s="77"/>
      <c r="E76" s="75" t="str">
        <f>IF($B$9="x","R",IF('Improvement Project'!$E$26="x","R",""))</f>
        <v>R</v>
      </c>
      <c r="F76" s="75"/>
      <c r="G76" s="76">
        <f>IF($B$9="x",1,IF('Improvement Project'!$E$26="x",1,""))</f>
        <v>1</v>
      </c>
      <c r="H76" s="75"/>
      <c r="I76" s="100">
        <v>1</v>
      </c>
      <c r="J76" s="16"/>
      <c r="K76" s="4"/>
      <c r="L76" s="4"/>
    </row>
    <row r="77" spans="2:12" s="1" customFormat="1" ht="35.25" customHeight="1" x14ac:dyDescent="0.2">
      <c r="B77" s="71"/>
      <c r="C77" s="134" t="s">
        <v>117</v>
      </c>
      <c r="D77" s="77"/>
      <c r="E77" s="75"/>
      <c r="F77" s="75"/>
      <c r="G77" s="76">
        <v>1</v>
      </c>
      <c r="H77" s="75"/>
      <c r="I77" s="100">
        <v>1</v>
      </c>
      <c r="J77" s="16"/>
      <c r="K77" s="4"/>
      <c r="L77" s="4"/>
    </row>
    <row r="78" spans="2:12" s="1" customFormat="1" ht="34.5" customHeight="1" x14ac:dyDescent="0.2">
      <c r="B78" s="71"/>
      <c r="C78" s="134" t="s">
        <v>251</v>
      </c>
      <c r="D78" s="77"/>
      <c r="E78" s="75" t="str">
        <f>IF($B$9="x","R","")</f>
        <v>R</v>
      </c>
      <c r="F78" s="75"/>
      <c r="G78" s="76">
        <f>IF($B$9="x",1,IF('Improvement Project'!$E$26="x",1,""))</f>
        <v>1</v>
      </c>
      <c r="H78" s="75"/>
      <c r="I78" s="100">
        <v>1</v>
      </c>
      <c r="J78" s="16"/>
      <c r="K78" s="4"/>
      <c r="L78" s="4"/>
    </row>
    <row r="79" spans="2:12" s="1" customFormat="1" ht="42" customHeight="1" x14ac:dyDescent="0.2">
      <c r="B79" s="71"/>
      <c r="C79" s="134" t="s">
        <v>131</v>
      </c>
      <c r="D79" s="77"/>
      <c r="E79" s="75" t="str">
        <f>IF($B$9="x","R",IF('Improvement Project'!$E$26="x","R",""))</f>
        <v>R</v>
      </c>
      <c r="F79" s="75"/>
      <c r="G79" s="76">
        <f>IF($B$9="x",1,IF('Improvement Project'!$E$26="x",1,""))</f>
        <v>1</v>
      </c>
      <c r="H79" s="75"/>
      <c r="I79" s="100">
        <v>1</v>
      </c>
      <c r="J79" s="16"/>
      <c r="K79" s="4"/>
      <c r="L79" s="4"/>
    </row>
    <row r="80" spans="2:12" s="1" customFormat="1" ht="34.5" customHeight="1" x14ac:dyDescent="0.2">
      <c r="B80" s="71"/>
      <c r="C80" s="134" t="s">
        <v>310</v>
      </c>
      <c r="D80" s="77"/>
      <c r="E80" s="75"/>
      <c r="F80" s="75"/>
      <c r="G80" s="76">
        <v>2</v>
      </c>
      <c r="H80" s="75"/>
      <c r="I80" s="100">
        <v>2</v>
      </c>
      <c r="J80" s="16"/>
      <c r="K80" s="4"/>
      <c r="L80" s="4"/>
    </row>
    <row r="81" spans="2:12" s="1" customFormat="1" ht="45" customHeight="1" x14ac:dyDescent="0.2">
      <c r="B81" s="119"/>
      <c r="C81" s="133" t="str">
        <f>IF(B9="x","Duct leakage less than 5%, verified by duct blaster test","Duct leakage less than 7.5%, verified by duck blaster test, verified by duck blaster test")</f>
        <v>Duct leakage less than 5%, verified by duct blaster test</v>
      </c>
      <c r="D81" s="81"/>
      <c r="E81" s="181" t="str">
        <f>IF($B$9="x","R",IF('Improvement Project'!$E$26="x","R",""))</f>
        <v>R</v>
      </c>
      <c r="F81" s="181"/>
      <c r="G81" s="82">
        <f>IF($B$9="x",1,IF('Improvement Project'!$E$26="x",1,""))</f>
        <v>1</v>
      </c>
      <c r="H81" s="181"/>
      <c r="I81" s="115">
        <v>1</v>
      </c>
      <c r="J81" s="16"/>
      <c r="K81" s="4"/>
      <c r="L81" s="4"/>
    </row>
    <row r="82" spans="2:12" s="1" customFormat="1" ht="36.75" customHeight="1" x14ac:dyDescent="0.2">
      <c r="B82" s="71">
        <v>2.2200000000000002</v>
      </c>
      <c r="C82" s="324" t="s">
        <v>419</v>
      </c>
      <c r="D82" s="16"/>
      <c r="E82" s="18"/>
      <c r="F82" s="18"/>
      <c r="G82" s="52"/>
      <c r="H82" s="182"/>
      <c r="I82" s="136"/>
      <c r="J82" s="16"/>
      <c r="K82" s="4"/>
      <c r="L82" s="4"/>
    </row>
    <row r="83" spans="2:12" s="1" customFormat="1" ht="40.5" customHeight="1" x14ac:dyDescent="0.2">
      <c r="B83" s="71"/>
      <c r="C83" s="131" t="s">
        <v>260</v>
      </c>
      <c r="D83" s="88"/>
      <c r="E83" s="128"/>
      <c r="F83" s="18"/>
      <c r="G83" s="89">
        <f>IF($B$9="x",1,IF('Improvement Project'!$E$27="x",1,""))</f>
        <v>1</v>
      </c>
      <c r="H83" s="128"/>
      <c r="I83" s="99">
        <v>1</v>
      </c>
      <c r="J83" s="16"/>
      <c r="K83" s="4"/>
      <c r="L83" s="4"/>
    </row>
    <row r="84" spans="2:12" s="1" customFormat="1" ht="37.5" customHeight="1" x14ac:dyDescent="0.2">
      <c r="B84" s="71"/>
      <c r="C84" s="134" t="s">
        <v>134</v>
      </c>
      <c r="D84" s="77"/>
      <c r="E84" s="75"/>
      <c r="F84" s="75"/>
      <c r="G84" s="76">
        <f>IF($B$9="x",2,IF('Improvement Project'!$E$27="x",2,""))</f>
        <v>2</v>
      </c>
      <c r="H84" s="75"/>
      <c r="I84" s="100"/>
      <c r="J84" s="16"/>
      <c r="K84" s="4"/>
      <c r="L84" s="4"/>
    </row>
    <row r="85" spans="2:12" s="1" customFormat="1" ht="36.75" customHeight="1" x14ac:dyDescent="0.2">
      <c r="B85" s="71"/>
      <c r="C85" s="134" t="s">
        <v>211</v>
      </c>
      <c r="D85" s="77"/>
      <c r="E85" s="75"/>
      <c r="F85" s="75"/>
      <c r="G85" s="76">
        <f>IF($B$9="x",1,IF('Improvement Project'!$E$27="x",1,""))</f>
        <v>1</v>
      </c>
      <c r="H85" s="75"/>
      <c r="I85" s="100"/>
      <c r="J85" s="16"/>
      <c r="K85" s="4"/>
      <c r="L85" s="4"/>
    </row>
    <row r="86" spans="2:12" s="1" customFormat="1" ht="45.75" customHeight="1" x14ac:dyDescent="0.2">
      <c r="B86" s="71"/>
      <c r="C86" s="134" t="s">
        <v>212</v>
      </c>
      <c r="D86" s="77"/>
      <c r="E86" s="75"/>
      <c r="F86" s="75"/>
      <c r="G86" s="76">
        <f>IF($B$9="x",2,IF('Improvement Project'!$E$27="x",2,""))</f>
        <v>2</v>
      </c>
      <c r="H86" s="75"/>
      <c r="I86" s="100"/>
      <c r="J86" s="16"/>
      <c r="K86" s="4"/>
      <c r="L86" s="4"/>
    </row>
    <row r="87" spans="2:12" s="1" customFormat="1" ht="39" customHeight="1" x14ac:dyDescent="0.2">
      <c r="B87" s="71"/>
      <c r="C87" s="134" t="s">
        <v>339</v>
      </c>
      <c r="D87" s="77"/>
      <c r="E87" s="75"/>
      <c r="F87" s="75"/>
      <c r="G87" s="76">
        <v>1</v>
      </c>
      <c r="H87" s="75"/>
      <c r="I87" s="100"/>
      <c r="J87" s="16"/>
      <c r="K87" s="4"/>
      <c r="L87" s="4"/>
    </row>
    <row r="88" spans="2:12" s="1" customFormat="1" ht="45" customHeight="1" x14ac:dyDescent="0.2">
      <c r="B88" s="71"/>
      <c r="C88" s="134" t="s">
        <v>340</v>
      </c>
      <c r="D88" s="77"/>
      <c r="E88" s="75"/>
      <c r="F88" s="75"/>
      <c r="G88" s="76">
        <v>1</v>
      </c>
      <c r="H88" s="75"/>
      <c r="I88" s="100"/>
      <c r="J88" s="16"/>
      <c r="K88" s="4"/>
      <c r="L88" s="4"/>
    </row>
    <row r="89" spans="2:12" s="1" customFormat="1" ht="33.75" customHeight="1" x14ac:dyDescent="0.2">
      <c r="B89" s="71"/>
      <c r="C89" s="134" t="s">
        <v>338</v>
      </c>
      <c r="D89" s="77"/>
      <c r="E89" s="75"/>
      <c r="F89" s="75"/>
      <c r="G89" s="76">
        <v>2</v>
      </c>
      <c r="H89" s="75"/>
      <c r="I89" s="100"/>
      <c r="J89" s="16"/>
      <c r="K89" s="4"/>
      <c r="L89" s="4"/>
    </row>
    <row r="90" spans="2:12" s="1" customFormat="1" ht="30.75" customHeight="1" x14ac:dyDescent="0.2">
      <c r="B90" s="71"/>
      <c r="C90" s="134" t="s">
        <v>341</v>
      </c>
      <c r="D90" s="77"/>
      <c r="E90" s="75" t="str">
        <f>IF($B$9="x","R",IF('Improvement Project'!$E$27="x","R",""))</f>
        <v>R</v>
      </c>
      <c r="F90" s="75"/>
      <c r="G90" s="76">
        <f>IF($B$9="x",1,IF('Improvement Project'!$E$27="x",1,""))</f>
        <v>1</v>
      </c>
      <c r="H90" s="75"/>
      <c r="I90" s="100">
        <v>1</v>
      </c>
      <c r="J90" s="16"/>
      <c r="K90" s="4"/>
      <c r="L90" s="4"/>
    </row>
    <row r="91" spans="2:12" s="1" customFormat="1" ht="32.25" customHeight="1" x14ac:dyDescent="0.2">
      <c r="B91" s="71"/>
      <c r="C91" s="134" t="s">
        <v>213</v>
      </c>
      <c r="D91" s="77"/>
      <c r="E91" s="75" t="str">
        <f>IF($B$9="x","R","")</f>
        <v>R</v>
      </c>
      <c r="F91" s="75"/>
      <c r="G91" s="76">
        <f>IF($B$9="x",1,IF('Improvement Project'!$E$27="x",1,""))</f>
        <v>1</v>
      </c>
      <c r="H91" s="75"/>
      <c r="I91" s="100">
        <v>1</v>
      </c>
      <c r="J91" s="16"/>
      <c r="K91" s="4"/>
      <c r="L91" s="4"/>
    </row>
    <row r="92" spans="2:12" s="1" customFormat="1" ht="39.75" customHeight="1" x14ac:dyDescent="0.2">
      <c r="B92" s="71"/>
      <c r="C92" s="134" t="s">
        <v>149</v>
      </c>
      <c r="D92" s="77"/>
      <c r="E92" s="75"/>
      <c r="F92" s="75"/>
      <c r="G92" s="76">
        <f>IF($B$9="x",1,IF('Improvement Project'!$E$27="x",1,""))</f>
        <v>1</v>
      </c>
      <c r="H92" s="75"/>
      <c r="I92" s="100">
        <v>1</v>
      </c>
      <c r="J92" s="16"/>
      <c r="K92" s="4"/>
      <c r="L92" s="4"/>
    </row>
    <row r="93" spans="2:12" s="1" customFormat="1" ht="38.25" customHeight="1" x14ac:dyDescent="0.2">
      <c r="B93" s="71"/>
      <c r="C93" s="134" t="s">
        <v>132</v>
      </c>
      <c r="D93" s="77"/>
      <c r="E93" s="75"/>
      <c r="F93" s="75"/>
      <c r="G93" s="76">
        <f>IF($B$9="x",1,IF('Improvement Project'!$E$27="x",1,""))</f>
        <v>1</v>
      </c>
      <c r="H93" s="75"/>
      <c r="I93" s="100"/>
      <c r="J93" s="16"/>
      <c r="K93" s="4"/>
      <c r="L93" s="4"/>
    </row>
    <row r="94" spans="2:12" s="1" customFormat="1" ht="35.25" customHeight="1" x14ac:dyDescent="0.2">
      <c r="B94" s="119"/>
      <c r="C94" s="218" t="s">
        <v>312</v>
      </c>
      <c r="D94" s="81"/>
      <c r="E94" s="181"/>
      <c r="F94" s="181"/>
      <c r="G94" s="82">
        <f>IF($B$9="x",1,IF('Improvement Project'!$E$27="x",1,""))</f>
        <v>1</v>
      </c>
      <c r="H94" s="181"/>
      <c r="I94" s="115"/>
      <c r="J94" s="16"/>
      <c r="K94" s="4"/>
      <c r="L94" s="4"/>
    </row>
    <row r="95" spans="2:12" s="1" customFormat="1" ht="84" customHeight="1" x14ac:dyDescent="0.2">
      <c r="B95" s="71">
        <v>2.23</v>
      </c>
      <c r="C95" s="135" t="s">
        <v>214</v>
      </c>
      <c r="D95" s="16"/>
      <c r="E95" s="18"/>
      <c r="F95" s="18"/>
      <c r="G95" s="52"/>
      <c r="H95" s="182"/>
      <c r="I95" s="136"/>
      <c r="J95" s="16"/>
      <c r="K95" s="4"/>
      <c r="L95" s="4"/>
    </row>
    <row r="96" spans="2:12" s="1" customFormat="1" ht="92.25" customHeight="1" x14ac:dyDescent="0.2">
      <c r="B96" s="71"/>
      <c r="C96" s="138" t="s">
        <v>228</v>
      </c>
      <c r="D96" s="77"/>
      <c r="E96" s="75"/>
      <c r="F96" s="75"/>
      <c r="G96" s="76">
        <f>IF($B$9="x",2,IF('Improvement Project'!$E$30="x",2,""))</f>
        <v>2</v>
      </c>
      <c r="H96" s="75"/>
      <c r="I96" s="100"/>
      <c r="J96" s="16"/>
      <c r="K96" s="4"/>
      <c r="L96" s="4"/>
    </row>
    <row r="97" spans="2:12" s="1" customFormat="1" ht="37.5" customHeight="1" x14ac:dyDescent="0.2">
      <c r="B97" s="71"/>
      <c r="C97" s="131" t="s">
        <v>261</v>
      </c>
      <c r="D97" s="88"/>
      <c r="E97" s="128"/>
      <c r="F97" s="18"/>
      <c r="G97" s="89">
        <v>2</v>
      </c>
      <c r="H97" s="128"/>
      <c r="I97" s="99"/>
      <c r="J97" s="16"/>
      <c r="K97" s="4"/>
      <c r="L97" s="4"/>
    </row>
    <row r="98" spans="2:12" s="1" customFormat="1" ht="39" customHeight="1" thickBot="1" x14ac:dyDescent="0.25">
      <c r="B98" s="101"/>
      <c r="C98" s="137" t="s">
        <v>262</v>
      </c>
      <c r="D98" s="102"/>
      <c r="E98" s="179"/>
      <c r="F98" s="179"/>
      <c r="G98" s="103">
        <f>IF($B$9="x",2,IF('Improvement Project'!$E$27="x",IF('Improvement Project'!$E$26="x",2,""),""))</f>
        <v>2</v>
      </c>
      <c r="H98" s="179"/>
      <c r="I98" s="104"/>
      <c r="J98" s="16"/>
      <c r="K98" s="4"/>
      <c r="L98" s="4"/>
    </row>
    <row r="99" spans="2:12" s="1" customFormat="1" ht="20.100000000000001" customHeight="1" thickBot="1" x14ac:dyDescent="0.25">
      <c r="B99" s="279">
        <v>2.2999999999999998</v>
      </c>
      <c r="C99" s="16" t="s">
        <v>174</v>
      </c>
      <c r="D99" s="16"/>
      <c r="E99" s="18"/>
      <c r="F99" s="18"/>
      <c r="G99" s="18"/>
      <c r="H99" s="18"/>
      <c r="I99" s="18"/>
      <c r="J99" s="16"/>
      <c r="K99" s="318" t="s">
        <v>420</v>
      </c>
      <c r="L99" s="4"/>
    </row>
    <row r="100" spans="2:12" s="1" customFormat="1" ht="34.5" customHeight="1" x14ac:dyDescent="0.2">
      <c r="B100" s="116"/>
      <c r="C100" s="143" t="s">
        <v>313</v>
      </c>
      <c r="D100" s="139"/>
      <c r="E100" s="140" t="str">
        <f>IF($B$9="x","R",IF('Improvement Project'!$E$29="x","R",""))</f>
        <v>R</v>
      </c>
      <c r="F100" s="157"/>
      <c r="G100" s="141">
        <f>IF($B$9="x",1,IF('Improvement Project'!$E$29="x",1,""))</f>
        <v>1</v>
      </c>
      <c r="H100" s="140"/>
      <c r="I100" s="142">
        <v>1</v>
      </c>
      <c r="J100" s="16"/>
      <c r="K100" s="4"/>
      <c r="L100" s="4"/>
    </row>
    <row r="101" spans="2:12" s="1" customFormat="1" ht="39" customHeight="1" x14ac:dyDescent="0.2">
      <c r="B101" s="71"/>
      <c r="C101" s="138" t="s">
        <v>314</v>
      </c>
      <c r="D101" s="77"/>
      <c r="E101" s="128" t="str">
        <f>IF($B$9="x","R",IF('Improvement Project'!$E$29="x","R",""))</f>
        <v>R</v>
      </c>
      <c r="F101" s="75"/>
      <c r="G101" s="76">
        <f>IF($B$9="x",1,IF('Improvement Project'!$E$29="x",1,""))</f>
        <v>1</v>
      </c>
      <c r="H101" s="75"/>
      <c r="I101" s="100">
        <v>1</v>
      </c>
      <c r="J101" s="16"/>
      <c r="K101" s="4"/>
      <c r="L101" s="4"/>
    </row>
    <row r="102" spans="2:12" s="1" customFormat="1" ht="36.75" customHeight="1" x14ac:dyDescent="0.2">
      <c r="B102" s="71"/>
      <c r="C102" s="138" t="s">
        <v>118</v>
      </c>
      <c r="D102" s="77"/>
      <c r="E102" s="128"/>
      <c r="F102" s="75"/>
      <c r="G102" s="76">
        <v>1</v>
      </c>
      <c r="H102" s="75"/>
      <c r="I102" s="100"/>
      <c r="J102" s="16"/>
      <c r="K102" s="4"/>
      <c r="L102" s="4"/>
    </row>
    <row r="103" spans="2:12" s="1" customFormat="1" ht="36.75" customHeight="1" x14ac:dyDescent="0.2">
      <c r="B103" s="71"/>
      <c r="C103" s="138" t="s">
        <v>263</v>
      </c>
      <c r="D103" s="77"/>
      <c r="E103" s="75"/>
      <c r="F103" s="75"/>
      <c r="G103" s="76">
        <f>IF($B$9="x",1,IF('Improvement Project'!$E$30="x",1,""))</f>
        <v>1</v>
      </c>
      <c r="H103" s="75"/>
      <c r="I103" s="100" t="s">
        <v>145</v>
      </c>
      <c r="J103" s="16"/>
      <c r="K103" s="4"/>
      <c r="L103" s="4"/>
    </row>
    <row r="104" spans="2:12" s="1" customFormat="1" ht="44.25" customHeight="1" x14ac:dyDescent="0.2">
      <c r="B104" s="71"/>
      <c r="C104" s="138" t="s">
        <v>315</v>
      </c>
      <c r="D104" s="77"/>
      <c r="E104" s="75"/>
      <c r="F104" s="75"/>
      <c r="G104" s="76">
        <f>IF($B$9="x",-1,IF('Improvement Project'!$E$30="x",-1,""))</f>
        <v>-1</v>
      </c>
      <c r="H104" s="75"/>
      <c r="I104" s="100"/>
      <c r="J104" s="16"/>
      <c r="K104" s="4"/>
      <c r="L104" s="4"/>
    </row>
    <row r="105" spans="2:12" s="1" customFormat="1" ht="39" thickBot="1" x14ac:dyDescent="0.25">
      <c r="B105" s="101"/>
      <c r="C105" s="144" t="s">
        <v>229</v>
      </c>
      <c r="D105" s="102"/>
      <c r="E105" s="179"/>
      <c r="F105" s="179"/>
      <c r="G105" s="103">
        <v>1</v>
      </c>
      <c r="H105" s="179"/>
      <c r="I105" s="104" t="s">
        <v>145</v>
      </c>
      <c r="J105" s="16"/>
      <c r="K105" s="4"/>
      <c r="L105" s="4"/>
    </row>
    <row r="106" spans="2:12" s="1" customFormat="1" ht="20.100000000000001" customHeight="1" thickBot="1" x14ac:dyDescent="0.25">
      <c r="B106" s="279">
        <v>2.4</v>
      </c>
      <c r="C106" s="16" t="s">
        <v>175</v>
      </c>
      <c r="D106" s="16"/>
      <c r="E106" s="18"/>
      <c r="F106" s="18"/>
      <c r="G106" s="18"/>
      <c r="H106" s="18"/>
      <c r="I106" s="18"/>
      <c r="J106" s="16"/>
      <c r="K106" s="318" t="s">
        <v>417</v>
      </c>
      <c r="L106" s="4"/>
    </row>
    <row r="107" spans="2:12" s="1" customFormat="1" ht="47.25" customHeight="1" thickBot="1" x14ac:dyDescent="0.25">
      <c r="B107" s="147"/>
      <c r="C107" s="148" t="s">
        <v>230</v>
      </c>
      <c r="D107" s="149"/>
      <c r="E107" s="183" t="s">
        <v>100</v>
      </c>
      <c r="F107" s="183"/>
      <c r="G107" s="150">
        <v>1</v>
      </c>
      <c r="H107" s="183"/>
      <c r="I107" s="151">
        <v>1</v>
      </c>
      <c r="J107" s="16"/>
      <c r="K107" s="4"/>
      <c r="L107" s="4"/>
    </row>
    <row r="108" spans="2:12" s="1" customFormat="1" ht="20.100000000000001" customHeight="1" thickBot="1" x14ac:dyDescent="0.25">
      <c r="B108" s="279">
        <v>2.5</v>
      </c>
      <c r="C108" s="16" t="s">
        <v>176</v>
      </c>
      <c r="D108" s="16"/>
      <c r="E108" s="18"/>
      <c r="F108" s="18"/>
      <c r="G108" s="18"/>
      <c r="H108" s="18"/>
      <c r="I108" s="18"/>
      <c r="J108" s="16"/>
      <c r="K108" s="318" t="s">
        <v>421</v>
      </c>
      <c r="L108" s="4"/>
    </row>
    <row r="109" spans="2:12" s="1" customFormat="1" ht="120" customHeight="1" x14ac:dyDescent="0.2">
      <c r="B109" s="116">
        <v>2.5099999999999998</v>
      </c>
      <c r="C109" s="159" t="s">
        <v>119</v>
      </c>
      <c r="D109" s="198"/>
      <c r="E109" s="197">
        <f>COUNTA(E110:E118)</f>
        <v>6</v>
      </c>
      <c r="F109" s="197"/>
      <c r="G109" s="118">
        <f>IF($B$9="x",3,"")</f>
        <v>3</v>
      </c>
      <c r="H109" s="157"/>
      <c r="I109" s="203" t="str">
        <f>IF($E$109&gt;7,"3", IF($E$109&gt;5,"2",IF($E$109&gt;2,"1",IF($E$109&lt;3,"0"))))</f>
        <v>2</v>
      </c>
      <c r="J109" s="16"/>
      <c r="K109" s="282"/>
      <c r="L109" s="4"/>
    </row>
    <row r="110" spans="2:12" s="1" customFormat="1" ht="41.25" customHeight="1" x14ac:dyDescent="0.2">
      <c r="B110" s="71"/>
      <c r="C110" s="131" t="s">
        <v>135</v>
      </c>
      <c r="D110" s="158">
        <v>1</v>
      </c>
      <c r="E110" s="153" t="s">
        <v>103</v>
      </c>
      <c r="F110" s="153"/>
      <c r="G110" s="89"/>
      <c r="H110" s="128"/>
      <c r="I110" s="204"/>
      <c r="J110" s="16"/>
      <c r="K110" s="4"/>
      <c r="L110" s="4"/>
    </row>
    <row r="111" spans="2:12" s="1" customFormat="1" ht="36.75" customHeight="1" x14ac:dyDescent="0.2">
      <c r="B111" s="71"/>
      <c r="C111" s="134" t="s">
        <v>136</v>
      </c>
      <c r="D111" s="152"/>
      <c r="E111" s="153" t="s">
        <v>103</v>
      </c>
      <c r="F111" s="184"/>
      <c r="G111" s="76"/>
      <c r="H111" s="75"/>
      <c r="I111" s="195"/>
      <c r="J111" s="16"/>
      <c r="K111" s="4"/>
      <c r="L111" s="4"/>
    </row>
    <row r="112" spans="2:12" s="1" customFormat="1" ht="42.75" customHeight="1" x14ac:dyDescent="0.2">
      <c r="B112" s="71"/>
      <c r="C112" s="134" t="s">
        <v>137</v>
      </c>
      <c r="D112" s="152"/>
      <c r="E112" s="153" t="s">
        <v>103</v>
      </c>
      <c r="F112" s="184"/>
      <c r="G112" s="76"/>
      <c r="H112" s="75"/>
      <c r="I112" s="195"/>
      <c r="J112" s="16"/>
      <c r="K112" s="4"/>
      <c r="L112" s="4"/>
    </row>
    <row r="113" spans="2:12" s="1" customFormat="1" ht="42" customHeight="1" x14ac:dyDescent="0.2">
      <c r="B113" s="71"/>
      <c r="C113" s="134" t="s">
        <v>138</v>
      </c>
      <c r="D113" s="152"/>
      <c r="E113" s="153"/>
      <c r="F113" s="184"/>
      <c r="G113" s="76"/>
      <c r="H113" s="75"/>
      <c r="I113" s="195"/>
      <c r="J113" s="16"/>
      <c r="K113" s="4"/>
      <c r="L113" s="4"/>
    </row>
    <row r="114" spans="2:12" s="1" customFormat="1" ht="37.5" customHeight="1" x14ac:dyDescent="0.2">
      <c r="B114" s="71"/>
      <c r="C114" s="134" t="s">
        <v>139</v>
      </c>
      <c r="D114" s="152"/>
      <c r="E114" s="153" t="s">
        <v>103</v>
      </c>
      <c r="F114" s="184"/>
      <c r="G114" s="76"/>
      <c r="H114" s="75"/>
      <c r="I114" s="195"/>
      <c r="J114" s="16"/>
      <c r="K114" s="4"/>
      <c r="L114" s="4"/>
    </row>
    <row r="115" spans="2:12" s="1" customFormat="1" ht="40.5" customHeight="1" x14ac:dyDescent="0.2">
      <c r="B115" s="71"/>
      <c r="C115" s="134" t="s">
        <v>140</v>
      </c>
      <c r="D115" s="152"/>
      <c r="E115" s="153"/>
      <c r="F115" s="184"/>
      <c r="G115" s="76"/>
      <c r="H115" s="75"/>
      <c r="I115" s="195"/>
      <c r="J115" s="16"/>
      <c r="K115" s="4"/>
      <c r="L115" s="4"/>
    </row>
    <row r="116" spans="2:12" s="1" customFormat="1" ht="39" customHeight="1" x14ac:dyDescent="0.2">
      <c r="B116" s="71"/>
      <c r="C116" s="134" t="s">
        <v>141</v>
      </c>
      <c r="D116" s="152"/>
      <c r="E116" s="153" t="s">
        <v>103</v>
      </c>
      <c r="F116" s="184"/>
      <c r="G116" s="76"/>
      <c r="H116" s="75"/>
      <c r="I116" s="195"/>
      <c r="J116" s="16"/>
      <c r="K116" s="4"/>
      <c r="L116" s="4"/>
    </row>
    <row r="117" spans="2:12" s="1" customFormat="1" ht="36" customHeight="1" x14ac:dyDescent="0.2">
      <c r="B117" s="71"/>
      <c r="C117" s="134" t="s">
        <v>146</v>
      </c>
      <c r="D117" s="152"/>
      <c r="E117" s="153"/>
      <c r="F117" s="184"/>
      <c r="G117" s="76"/>
      <c r="H117" s="75"/>
      <c r="I117" s="195"/>
      <c r="J117" s="16"/>
      <c r="K117" s="4"/>
      <c r="L117" s="4"/>
    </row>
    <row r="118" spans="2:12" s="1" customFormat="1" ht="34.5" customHeight="1" x14ac:dyDescent="0.2">
      <c r="B118" s="71"/>
      <c r="C118" s="154" t="s">
        <v>142</v>
      </c>
      <c r="D118" s="155"/>
      <c r="E118" s="185" t="s">
        <v>103</v>
      </c>
      <c r="F118" s="185"/>
      <c r="G118" s="156"/>
      <c r="H118" s="186"/>
      <c r="I118" s="196"/>
      <c r="J118" s="16"/>
      <c r="K118" s="4"/>
      <c r="L118" s="4"/>
    </row>
    <row r="119" spans="2:12" s="1" customFormat="1" ht="44.25" customHeight="1" x14ac:dyDescent="0.2">
      <c r="B119" s="98">
        <v>2.52</v>
      </c>
      <c r="C119" s="160" t="s">
        <v>210</v>
      </c>
      <c r="D119" s="163"/>
      <c r="E119" s="161"/>
      <c r="F119" s="161"/>
      <c r="G119" s="91"/>
      <c r="H119" s="79"/>
      <c r="I119" s="123"/>
      <c r="J119" s="16"/>
      <c r="K119" s="4"/>
      <c r="L119" s="4"/>
    </row>
    <row r="120" spans="2:12" s="1" customFormat="1" ht="38.25" customHeight="1" x14ac:dyDescent="0.2">
      <c r="B120" s="71"/>
      <c r="C120" s="131" t="s">
        <v>231</v>
      </c>
      <c r="D120" s="164"/>
      <c r="E120" s="162"/>
      <c r="F120" s="162"/>
      <c r="G120" s="89">
        <v>1</v>
      </c>
      <c r="H120" s="128"/>
      <c r="I120" s="99" t="s">
        <v>145</v>
      </c>
      <c r="J120" s="16"/>
      <c r="K120" s="4"/>
      <c r="L120" s="4"/>
    </row>
    <row r="121" spans="2:12" ht="31.5" customHeight="1" x14ac:dyDescent="0.2">
      <c r="B121" s="71"/>
      <c r="C121" s="134" t="s">
        <v>316</v>
      </c>
      <c r="D121" s="165"/>
      <c r="E121" s="162" t="s">
        <v>100</v>
      </c>
      <c r="F121" s="187"/>
      <c r="G121" s="76">
        <v>1</v>
      </c>
      <c r="H121" s="75"/>
      <c r="I121" s="100">
        <v>1</v>
      </c>
      <c r="J121" s="24"/>
      <c r="L121" s="4"/>
    </row>
    <row r="122" spans="2:12" ht="36" customHeight="1" x14ac:dyDescent="0.2">
      <c r="B122" s="71"/>
      <c r="C122" s="134" t="s">
        <v>355</v>
      </c>
      <c r="D122" s="165"/>
      <c r="E122" s="162"/>
      <c r="F122" s="187"/>
      <c r="G122" s="76">
        <v>1</v>
      </c>
      <c r="H122" s="75"/>
      <c r="I122" s="100" t="s">
        <v>145</v>
      </c>
      <c r="J122" s="24"/>
      <c r="L122" s="4"/>
    </row>
    <row r="123" spans="2:12" ht="36.75" customHeight="1" x14ac:dyDescent="0.2">
      <c r="B123" s="71"/>
      <c r="C123" s="134" t="s">
        <v>232</v>
      </c>
      <c r="D123" s="165"/>
      <c r="E123" s="162"/>
      <c r="F123" s="187"/>
      <c r="G123" s="76">
        <f>IF($B$9="x",1,IF('Improvement Project'!$E$24="x",1,""))</f>
        <v>1</v>
      </c>
      <c r="H123" s="75"/>
      <c r="I123" s="100">
        <v>1</v>
      </c>
      <c r="J123" s="24"/>
      <c r="L123" s="4"/>
    </row>
    <row r="124" spans="2:12" ht="26.25" thickBot="1" x14ac:dyDescent="0.25">
      <c r="B124" s="101"/>
      <c r="C124" s="137" t="s">
        <v>233</v>
      </c>
      <c r="D124" s="166"/>
      <c r="E124" s="188"/>
      <c r="F124" s="188"/>
      <c r="G124" s="103">
        <f>IF($B$9="x",1,"")</f>
        <v>1</v>
      </c>
      <c r="H124" s="179"/>
      <c r="I124" s="104"/>
      <c r="J124" s="24"/>
      <c r="L124" s="4"/>
    </row>
    <row r="125" spans="2:12" x14ac:dyDescent="0.2">
      <c r="B125" s="73"/>
      <c r="C125" s="21"/>
      <c r="D125" s="74"/>
      <c r="E125" s="18"/>
      <c r="F125" s="18"/>
      <c r="G125" s="18"/>
      <c r="H125" s="18"/>
      <c r="I125" s="18"/>
      <c r="J125" s="24"/>
    </row>
    <row r="126" spans="2:12" s="1" customFormat="1" ht="54.75" customHeight="1" x14ac:dyDescent="0.25">
      <c r="B126" s="319">
        <v>3</v>
      </c>
      <c r="C126" s="112" t="s">
        <v>177</v>
      </c>
      <c r="D126" s="16"/>
      <c r="E126" s="18"/>
      <c r="F126" s="18"/>
      <c r="G126" s="18"/>
      <c r="H126" s="18"/>
      <c r="I126" s="18"/>
      <c r="J126" s="16"/>
      <c r="K126" s="320" t="s">
        <v>418</v>
      </c>
      <c r="L126" s="4"/>
    </row>
    <row r="127" spans="2:12" s="1" customFormat="1" ht="54.75" customHeight="1" thickBot="1" x14ac:dyDescent="0.3">
      <c r="B127" s="308">
        <v>3.1</v>
      </c>
      <c r="C127" s="112" t="s">
        <v>215</v>
      </c>
      <c r="D127" s="16"/>
      <c r="E127" s="18"/>
      <c r="F127" s="18"/>
      <c r="G127" s="18"/>
      <c r="H127" s="18"/>
      <c r="I127" s="18"/>
      <c r="J127" s="16"/>
      <c r="K127" s="248"/>
      <c r="L127" s="4"/>
    </row>
    <row r="128" spans="2:12" s="1" customFormat="1" ht="121.5" customHeight="1" thickBot="1" x14ac:dyDescent="0.25">
      <c r="B128" s="116"/>
      <c r="C128" s="285" t="s">
        <v>317</v>
      </c>
      <c r="D128" s="23"/>
      <c r="E128" s="157" t="s">
        <v>100</v>
      </c>
      <c r="F128" s="180"/>
      <c r="G128" s="157">
        <v>1</v>
      </c>
      <c r="H128" s="157"/>
      <c r="I128" s="124">
        <v>1</v>
      </c>
      <c r="J128" s="16"/>
      <c r="K128" s="248"/>
      <c r="L128" s="4"/>
    </row>
    <row r="129" spans="2:12" s="1" customFormat="1" ht="51" customHeight="1" thickBot="1" x14ac:dyDescent="0.25">
      <c r="B129" s="286">
        <v>3.2</v>
      </c>
      <c r="C129" s="309" t="s">
        <v>216</v>
      </c>
      <c r="D129" s="286"/>
      <c r="E129" s="286"/>
      <c r="F129" s="286"/>
      <c r="G129" s="286"/>
      <c r="H129" s="286"/>
      <c r="I129" s="286"/>
      <c r="J129" s="16"/>
      <c r="K129" s="248"/>
      <c r="L129" s="4"/>
    </row>
    <row r="130" spans="2:12" s="1" customFormat="1" ht="60.75" customHeight="1" thickBot="1" x14ac:dyDescent="0.25">
      <c r="B130" s="71"/>
      <c r="C130" s="287" t="s">
        <v>318</v>
      </c>
      <c r="D130" s="16"/>
      <c r="E130" s="18" t="s">
        <v>145</v>
      </c>
      <c r="F130" s="182"/>
      <c r="G130" s="18">
        <f>IF($B$9="x",1,IF('Improvement Project'!$E$32="x",1,""))</f>
        <v>1</v>
      </c>
      <c r="H130" s="18"/>
      <c r="I130" s="136" t="s">
        <v>145</v>
      </c>
      <c r="J130" s="16"/>
      <c r="K130" s="4"/>
      <c r="L130" s="4"/>
    </row>
    <row r="131" spans="2:12" s="1" customFormat="1" ht="45" customHeight="1" thickBot="1" x14ac:dyDescent="0.25">
      <c r="B131" s="286">
        <v>3.3</v>
      </c>
      <c r="C131" s="309" t="s">
        <v>217</v>
      </c>
      <c r="D131" s="286"/>
      <c r="E131" s="286"/>
      <c r="F131" s="286"/>
      <c r="G131" s="286"/>
      <c r="H131" s="286"/>
      <c r="I131" s="286"/>
      <c r="J131" s="16"/>
      <c r="K131" s="4"/>
      <c r="L131" s="4"/>
    </row>
    <row r="132" spans="2:12" s="1" customFormat="1" ht="57.75" customHeight="1" x14ac:dyDescent="0.2">
      <c r="B132" s="71"/>
      <c r="C132" s="287" t="s">
        <v>264</v>
      </c>
      <c r="D132" s="16"/>
      <c r="E132" s="18" t="str">
        <f>IF($E$133=1,"R",IF('Improvement Project'!$E$34="x","R",""))</f>
        <v/>
      </c>
      <c r="F132" s="182"/>
      <c r="G132" s="368">
        <f>IF($B$9="x",1,IF('Improvement Project'!$E$34="x",1,""))</f>
        <v>1</v>
      </c>
      <c r="H132" s="18"/>
      <c r="I132" s="363">
        <v>1</v>
      </c>
      <c r="J132" s="16"/>
      <c r="K132" s="248"/>
      <c r="L132" s="4"/>
    </row>
    <row r="133" spans="2:12" s="1" customFormat="1" ht="36.75" customHeight="1" thickBot="1" x14ac:dyDescent="0.25">
      <c r="B133" s="71"/>
      <c r="C133" s="288" t="str">
        <f>G8</f>
        <v>EPA Radon "Priority" Area:</v>
      </c>
      <c r="D133" s="289"/>
      <c r="E133" s="290">
        <f>G9</f>
        <v>2</v>
      </c>
      <c r="F133" s="182"/>
      <c r="G133" s="369">
        <f>IF($B$9="x",1,IF('Improvement Project'!$E$32="x",1,""))</f>
        <v>1</v>
      </c>
      <c r="H133" s="18"/>
      <c r="I133" s="364"/>
      <c r="J133" s="16"/>
      <c r="K133" s="4"/>
      <c r="L133" s="4"/>
    </row>
    <row r="134" spans="2:12" s="1" customFormat="1" ht="39" customHeight="1" thickBot="1" x14ac:dyDescent="0.25">
      <c r="B134" s="286">
        <v>3.4</v>
      </c>
      <c r="C134" s="309" t="s">
        <v>218</v>
      </c>
      <c r="D134" s="291"/>
      <c r="E134" s="291"/>
      <c r="F134" s="286"/>
      <c r="G134" s="292"/>
      <c r="H134" s="286"/>
      <c r="I134" s="286"/>
      <c r="J134" s="16"/>
      <c r="K134" s="4"/>
      <c r="L134" s="4"/>
    </row>
    <row r="135" spans="2:12" s="1" customFormat="1" ht="52.5" customHeight="1" thickBot="1" x14ac:dyDescent="0.25">
      <c r="B135" s="71"/>
      <c r="C135" s="287" t="s">
        <v>150</v>
      </c>
      <c r="D135" s="16"/>
      <c r="E135" s="18"/>
      <c r="F135" s="182"/>
      <c r="G135" s="18">
        <f>IF($B$9="x",1,IF('Improvement Project'!$E$33="x",1,""))</f>
        <v>1</v>
      </c>
      <c r="H135" s="18"/>
      <c r="I135" s="136">
        <v>1</v>
      </c>
      <c r="J135" s="16"/>
      <c r="K135" s="234"/>
      <c r="L135" s="4"/>
    </row>
    <row r="136" spans="2:12" s="1" customFormat="1" ht="39.75" customHeight="1" thickBot="1" x14ac:dyDescent="0.25">
      <c r="B136" s="286">
        <v>3.5</v>
      </c>
      <c r="C136" s="309" t="s">
        <v>219</v>
      </c>
      <c r="D136" s="286"/>
      <c r="E136" s="286"/>
      <c r="F136" s="286"/>
      <c r="G136" s="286"/>
      <c r="H136" s="286"/>
      <c r="I136" s="286"/>
      <c r="J136" s="16"/>
      <c r="K136" s="234"/>
      <c r="L136" s="4"/>
    </row>
    <row r="137" spans="2:12" s="1" customFormat="1" ht="68.25" customHeight="1" thickBot="1" x14ac:dyDescent="0.25">
      <c r="B137" s="71"/>
      <c r="C137" s="287" t="s">
        <v>319</v>
      </c>
      <c r="D137" s="16"/>
      <c r="E137" s="18"/>
      <c r="F137" s="182"/>
      <c r="G137" s="18">
        <f>IF($B$9="x",1,IF('Improvement Project'!$E$26="x",1,""))</f>
        <v>1</v>
      </c>
      <c r="H137" s="18"/>
      <c r="I137" s="136">
        <v>1</v>
      </c>
      <c r="J137" s="16"/>
      <c r="K137" s="4"/>
      <c r="L137" s="4"/>
    </row>
    <row r="138" spans="2:12" s="1" customFormat="1" ht="40.5" customHeight="1" thickBot="1" x14ac:dyDescent="0.25">
      <c r="B138" s="286">
        <v>3.6</v>
      </c>
      <c r="C138" s="309" t="s">
        <v>220</v>
      </c>
      <c r="D138" s="286"/>
      <c r="E138" s="286"/>
      <c r="F138" s="286"/>
      <c r="G138" s="286"/>
      <c r="H138" s="286"/>
      <c r="I138" s="286"/>
      <c r="J138" s="16"/>
      <c r="K138" s="4"/>
      <c r="L138" s="4"/>
    </row>
    <row r="139" spans="2:12" s="1" customFormat="1" ht="44.25" customHeight="1" thickBot="1" x14ac:dyDescent="0.25">
      <c r="B139" s="71"/>
      <c r="C139" s="287" t="s">
        <v>320</v>
      </c>
      <c r="D139" s="16"/>
      <c r="E139" s="18" t="s">
        <v>100</v>
      </c>
      <c r="F139" s="182"/>
      <c r="G139" s="18">
        <f>IF($B$9="x",1,"")</f>
        <v>1</v>
      </c>
      <c r="H139" s="18"/>
      <c r="I139" s="136">
        <v>1</v>
      </c>
      <c r="J139" s="16"/>
      <c r="K139" s="4"/>
      <c r="L139" s="4"/>
    </row>
    <row r="140" spans="2:12" s="1" customFormat="1" ht="44.25" customHeight="1" thickBot="1" x14ac:dyDescent="0.25">
      <c r="B140" s="286">
        <v>3.7</v>
      </c>
      <c r="C140" s="309" t="s">
        <v>221</v>
      </c>
      <c r="D140" s="286"/>
      <c r="E140" s="286"/>
      <c r="F140" s="286"/>
      <c r="G140" s="286"/>
      <c r="H140" s="286"/>
      <c r="I140" s="286"/>
      <c r="J140" s="16"/>
      <c r="K140" s="4"/>
      <c r="L140" s="4"/>
    </row>
    <row r="141" spans="2:12" s="1" customFormat="1" ht="60" customHeight="1" thickBot="1" x14ac:dyDescent="0.25">
      <c r="B141" s="147"/>
      <c r="C141" s="329" t="s">
        <v>321</v>
      </c>
      <c r="D141" s="330"/>
      <c r="E141" s="183"/>
      <c r="F141" s="331"/>
      <c r="G141" s="183">
        <f>IF($B$9="x",1,"")</f>
        <v>1</v>
      </c>
      <c r="H141" s="183"/>
      <c r="I141" s="151"/>
      <c r="J141" s="16"/>
      <c r="K141" s="4"/>
      <c r="L141" s="4"/>
    </row>
    <row r="142" spans="2:12" s="1" customFormat="1" ht="60" customHeight="1" x14ac:dyDescent="0.2">
      <c r="B142" s="19">
        <v>3.8</v>
      </c>
      <c r="C142" s="20" t="s">
        <v>424</v>
      </c>
      <c r="D142" s="16"/>
      <c r="E142" s="18"/>
      <c r="F142" s="18"/>
      <c r="G142" s="18"/>
      <c r="H142" s="18"/>
      <c r="I142" s="325"/>
      <c r="J142" s="16"/>
      <c r="K142" s="4"/>
      <c r="L142" s="4"/>
    </row>
    <row r="143" spans="2:12" s="1" customFormat="1" ht="60" customHeight="1" x14ac:dyDescent="0.2">
      <c r="B143" s="19">
        <v>3.9</v>
      </c>
      <c r="C143" s="20" t="s">
        <v>425</v>
      </c>
      <c r="D143" s="16"/>
      <c r="E143" s="18"/>
      <c r="F143" s="18"/>
      <c r="G143" s="18"/>
      <c r="H143" s="18"/>
      <c r="I143" s="325"/>
      <c r="J143" s="16"/>
      <c r="K143" s="4"/>
      <c r="L143" s="4"/>
    </row>
    <row r="144" spans="2:12" s="1" customFormat="1" ht="60" customHeight="1" thickBot="1" x14ac:dyDescent="0.25">
      <c r="B144" s="326">
        <v>3.1</v>
      </c>
      <c r="C144" s="327" t="s">
        <v>426</v>
      </c>
      <c r="D144" s="328"/>
      <c r="E144" s="328"/>
      <c r="F144" s="328"/>
      <c r="G144" s="328"/>
      <c r="H144" s="328"/>
      <c r="I144" s="328"/>
      <c r="J144" s="16"/>
      <c r="K144" s="4"/>
      <c r="L144" s="4"/>
    </row>
    <row r="145" spans="2:12" s="1" customFormat="1" ht="44.25" customHeight="1" thickBot="1" x14ac:dyDescent="0.25">
      <c r="B145" s="71"/>
      <c r="C145" s="287" t="s">
        <v>234</v>
      </c>
      <c r="D145" s="16"/>
      <c r="E145" s="18" t="s">
        <v>100</v>
      </c>
      <c r="F145" s="182"/>
      <c r="G145" s="18">
        <v>1</v>
      </c>
      <c r="H145" s="18"/>
      <c r="I145" s="136">
        <v>1</v>
      </c>
      <c r="J145" s="16"/>
      <c r="K145" s="248"/>
      <c r="L145" s="4"/>
    </row>
    <row r="146" spans="2:12" s="1" customFormat="1" ht="44.25" customHeight="1" thickBot="1" x14ac:dyDescent="0.25">
      <c r="B146" s="296">
        <v>3.11</v>
      </c>
      <c r="C146" s="310" t="s">
        <v>222</v>
      </c>
      <c r="D146" s="296"/>
      <c r="E146" s="296"/>
      <c r="F146" s="296"/>
      <c r="G146" s="296"/>
      <c r="H146" s="296"/>
      <c r="I146" s="297"/>
      <c r="J146" s="16"/>
      <c r="K146" s="248"/>
      <c r="L146" s="4"/>
    </row>
    <row r="147" spans="2:12" s="1" customFormat="1" ht="43.5" customHeight="1" thickBot="1" x14ac:dyDescent="0.25">
      <c r="B147" s="101"/>
      <c r="C147" s="293" t="s">
        <v>143</v>
      </c>
      <c r="D147" s="294"/>
      <c r="E147" s="207" t="str">
        <f>IF('Improvement Project'!$E$35="x","R","")</f>
        <v/>
      </c>
      <c r="F147" s="295"/>
      <c r="G147" s="207" t="str">
        <f>IF('Improvement Project'!$E$35="x",1,"")</f>
        <v/>
      </c>
      <c r="H147" s="207"/>
      <c r="I147" s="209" t="s">
        <v>145</v>
      </c>
      <c r="J147" s="16"/>
      <c r="K147" s="248"/>
      <c r="L147" s="4"/>
    </row>
    <row r="148" spans="2:12" s="1" customFormat="1" x14ac:dyDescent="0.2">
      <c r="B148" s="73"/>
      <c r="C148" s="26"/>
      <c r="D148" s="26"/>
      <c r="E148" s="18"/>
      <c r="F148" s="18"/>
      <c r="G148" s="18"/>
      <c r="H148" s="18"/>
      <c r="I148" s="18"/>
      <c r="J148" s="16"/>
      <c r="K148" s="4"/>
      <c r="L148" s="4"/>
    </row>
    <row r="149" spans="2:12" s="1" customFormat="1" ht="20.100000000000001" customHeight="1" x14ac:dyDescent="0.25">
      <c r="B149" s="319">
        <v>4</v>
      </c>
      <c r="C149" s="112" t="s">
        <v>178</v>
      </c>
      <c r="D149" s="16"/>
      <c r="E149" s="18"/>
      <c r="F149" s="18"/>
      <c r="G149" s="18"/>
      <c r="H149" s="18"/>
      <c r="I149" s="18"/>
      <c r="J149" s="16"/>
      <c r="K149" s="320" t="s">
        <v>265</v>
      </c>
      <c r="L149" s="4"/>
    </row>
    <row r="150" spans="2:12" s="1" customFormat="1" ht="33.75" customHeight="1" thickBot="1" x14ac:dyDescent="0.25">
      <c r="B150" s="308">
        <v>4.0999999999999996</v>
      </c>
      <c r="C150" s="20" t="s">
        <v>427</v>
      </c>
      <c r="D150" s="16"/>
      <c r="E150" s="18"/>
      <c r="F150" s="18"/>
      <c r="G150" s="18"/>
      <c r="H150" s="18"/>
      <c r="I150" s="18"/>
      <c r="J150" s="16"/>
      <c r="K150" s="248"/>
      <c r="L150" s="4"/>
    </row>
    <row r="151" spans="2:12" s="1" customFormat="1" ht="84" customHeight="1" thickBot="1" x14ac:dyDescent="0.25">
      <c r="B151" s="116"/>
      <c r="C151" s="285" t="s">
        <v>120</v>
      </c>
      <c r="D151" s="23"/>
      <c r="E151" s="157" t="s">
        <v>100</v>
      </c>
      <c r="F151" s="180"/>
      <c r="G151" s="157">
        <v>1</v>
      </c>
      <c r="H151" s="157"/>
      <c r="I151" s="124">
        <v>1</v>
      </c>
      <c r="J151" s="16"/>
      <c r="K151" s="248"/>
      <c r="L151" s="4"/>
    </row>
    <row r="152" spans="2:12" s="1" customFormat="1" ht="39.75" customHeight="1" thickBot="1" x14ac:dyDescent="0.25">
      <c r="B152" s="286">
        <v>4.2</v>
      </c>
      <c r="C152" s="309" t="s">
        <v>423</v>
      </c>
      <c r="D152" s="286"/>
      <c r="E152" s="286"/>
      <c r="F152" s="286"/>
      <c r="G152" s="286"/>
      <c r="H152" s="286"/>
      <c r="I152" s="286"/>
      <c r="J152" s="16"/>
      <c r="K152" s="248"/>
      <c r="L152" s="4"/>
    </row>
    <row r="153" spans="2:12" s="1" customFormat="1" ht="66.75" customHeight="1" thickBot="1" x14ac:dyDescent="0.25">
      <c r="B153" s="71"/>
      <c r="C153" s="287" t="s">
        <v>322</v>
      </c>
      <c r="D153" s="16"/>
      <c r="E153" s="18"/>
      <c r="F153" s="182"/>
      <c r="G153" s="18">
        <v>1</v>
      </c>
      <c r="H153" s="18"/>
      <c r="I153" s="136"/>
      <c r="J153" s="16"/>
      <c r="K153" s="4"/>
      <c r="L153" s="4"/>
    </row>
    <row r="154" spans="2:12" s="1" customFormat="1" ht="48" customHeight="1" thickBot="1" x14ac:dyDescent="0.25">
      <c r="B154" s="286">
        <v>4.3</v>
      </c>
      <c r="C154" s="309" t="s">
        <v>223</v>
      </c>
      <c r="D154" s="286"/>
      <c r="E154" s="286"/>
      <c r="F154" s="286"/>
      <c r="G154" s="286"/>
      <c r="H154" s="286"/>
      <c r="I154" s="286"/>
      <c r="J154" s="16"/>
      <c r="K154" s="4"/>
      <c r="L154" s="4"/>
    </row>
    <row r="155" spans="2:12" s="1" customFormat="1" ht="99.75" customHeight="1" thickBot="1" x14ac:dyDescent="0.25">
      <c r="B155" s="71"/>
      <c r="C155" s="287" t="s">
        <v>323</v>
      </c>
      <c r="D155" s="16"/>
      <c r="E155" s="18" t="s">
        <v>100</v>
      </c>
      <c r="F155" s="182"/>
      <c r="G155" s="18">
        <v>1</v>
      </c>
      <c r="H155" s="18"/>
      <c r="I155" s="136">
        <v>1</v>
      </c>
      <c r="J155" s="16"/>
      <c r="K155" s="4"/>
      <c r="L155" s="4"/>
    </row>
    <row r="156" spans="2:12" s="1" customFormat="1" ht="44.25" customHeight="1" thickBot="1" x14ac:dyDescent="0.25">
      <c r="B156" s="286">
        <v>4.4000000000000004</v>
      </c>
      <c r="C156" s="309" t="s">
        <v>224</v>
      </c>
      <c r="D156" s="286"/>
      <c r="E156" s="286"/>
      <c r="F156" s="286"/>
      <c r="G156" s="286"/>
      <c r="H156" s="286"/>
      <c r="I156" s="286"/>
      <c r="J156" s="16"/>
      <c r="K156" s="4"/>
      <c r="L156" s="4"/>
    </row>
    <row r="157" spans="2:12" s="1" customFormat="1" ht="99.75" customHeight="1" x14ac:dyDescent="0.2">
      <c r="B157" s="71"/>
      <c r="C157" s="298" t="s">
        <v>121</v>
      </c>
      <c r="D157" s="215"/>
      <c r="E157" s="128"/>
      <c r="F157" s="299"/>
      <c r="G157" s="128">
        <v>2</v>
      </c>
      <c r="H157" s="128"/>
      <c r="I157" s="99">
        <v>2</v>
      </c>
      <c r="J157" s="16"/>
      <c r="K157" s="248"/>
      <c r="L157" s="4"/>
    </row>
    <row r="158" spans="2:12" s="1" customFormat="1" ht="116.25" customHeight="1" thickBot="1" x14ac:dyDescent="0.25">
      <c r="B158" s="71"/>
      <c r="C158" s="300" t="s">
        <v>324</v>
      </c>
      <c r="D158" s="301"/>
      <c r="E158" s="186"/>
      <c r="F158" s="302"/>
      <c r="G158" s="186">
        <v>1</v>
      </c>
      <c r="H158" s="186"/>
      <c r="I158" s="303">
        <v>1</v>
      </c>
      <c r="J158" s="16"/>
      <c r="K158" s="248"/>
      <c r="L158" s="4"/>
    </row>
    <row r="159" spans="2:12" s="1" customFormat="1" ht="45" customHeight="1" thickBot="1" x14ac:dyDescent="0.25">
      <c r="B159" s="286">
        <v>4.5</v>
      </c>
      <c r="C159" s="309" t="s">
        <v>225</v>
      </c>
      <c r="D159" s="286"/>
      <c r="E159" s="286"/>
      <c r="F159" s="286"/>
      <c r="G159" s="286"/>
      <c r="H159" s="286"/>
      <c r="I159" s="286"/>
      <c r="J159" s="16"/>
      <c r="K159" s="248"/>
      <c r="L159" s="4"/>
    </row>
    <row r="160" spans="2:12" s="1" customFormat="1" ht="113.25" customHeight="1" x14ac:dyDescent="0.2">
      <c r="B160" s="71"/>
      <c r="C160" s="298" t="s">
        <v>382</v>
      </c>
      <c r="D160" s="215"/>
      <c r="E160" s="128"/>
      <c r="F160" s="299"/>
      <c r="G160" s="128">
        <v>1</v>
      </c>
      <c r="H160" s="128"/>
      <c r="I160" s="99">
        <v>1</v>
      </c>
      <c r="J160" s="16"/>
      <c r="K160" s="4"/>
      <c r="L160" s="4"/>
    </row>
    <row r="161" spans="2:12" s="1" customFormat="1" ht="57.75" customHeight="1" thickBot="1" x14ac:dyDescent="0.25">
      <c r="B161" s="101"/>
      <c r="C161" s="219" t="s">
        <v>144</v>
      </c>
      <c r="D161" s="216"/>
      <c r="E161" s="179"/>
      <c r="F161" s="220"/>
      <c r="G161" s="179">
        <v>1</v>
      </c>
      <c r="H161" s="179"/>
      <c r="I161" s="104">
        <v>1</v>
      </c>
      <c r="J161" s="16"/>
      <c r="K161" s="4"/>
      <c r="L161" s="4"/>
    </row>
    <row r="162" spans="2:12" s="1" customFormat="1" x14ac:dyDescent="0.2">
      <c r="B162" s="73"/>
      <c r="C162" s="68"/>
      <c r="D162" s="16"/>
      <c r="E162" s="18"/>
      <c r="F162" s="18"/>
      <c r="G162" s="18"/>
      <c r="H162" s="18"/>
      <c r="I162" s="235"/>
      <c r="J162" s="16"/>
      <c r="K162" s="4"/>
      <c r="L162" s="4"/>
    </row>
    <row r="163" spans="2:12" s="1" customFormat="1" ht="15.75" x14ac:dyDescent="0.25">
      <c r="B163" s="321">
        <v>5</v>
      </c>
      <c r="C163" s="112" t="s">
        <v>337</v>
      </c>
      <c r="D163" s="16"/>
      <c r="E163" s="18"/>
      <c r="F163" s="18"/>
      <c r="G163" s="18"/>
      <c r="H163" s="18"/>
      <c r="I163" s="235"/>
      <c r="J163" s="16"/>
      <c r="K163" s="320" t="s">
        <v>267</v>
      </c>
      <c r="L163" s="4"/>
    </row>
    <row r="164" spans="2:12" s="1" customFormat="1" ht="32.25" customHeight="1" thickBot="1" x14ac:dyDescent="0.25">
      <c r="B164" s="311">
        <v>5.0999999999999996</v>
      </c>
      <c r="C164" s="20" t="s">
        <v>226</v>
      </c>
      <c r="D164" s="16"/>
      <c r="E164" s="18"/>
      <c r="F164" s="18"/>
      <c r="G164" s="18"/>
      <c r="H164" s="18"/>
      <c r="I164" s="235"/>
      <c r="J164" s="16"/>
      <c r="K164" s="248"/>
      <c r="L164" s="4"/>
    </row>
    <row r="165" spans="2:12" s="1" customFormat="1" ht="37.5" customHeight="1" x14ac:dyDescent="0.2">
      <c r="B165" s="116"/>
      <c r="C165" s="236" t="s">
        <v>350</v>
      </c>
      <c r="D165" s="238"/>
      <c r="E165" s="140"/>
      <c r="F165" s="239"/>
      <c r="G165" s="140"/>
      <c r="H165" s="140"/>
      <c r="I165" s="142"/>
      <c r="J165" s="16"/>
      <c r="K165" s="4"/>
      <c r="L165" s="4"/>
    </row>
    <row r="166" spans="2:12" s="1" customFormat="1" ht="34.5" customHeight="1" x14ac:dyDescent="0.2">
      <c r="B166" s="71"/>
      <c r="C166" s="237" t="s">
        <v>351</v>
      </c>
      <c r="D166" s="240"/>
      <c r="E166" s="75"/>
      <c r="F166" s="241"/>
      <c r="G166" s="75">
        <v>1</v>
      </c>
      <c r="H166" s="75"/>
      <c r="I166" s="100"/>
      <c r="J166" s="16"/>
      <c r="K166" s="4"/>
      <c r="L166" s="4"/>
    </row>
    <row r="167" spans="2:12" s="1" customFormat="1" ht="36.75" customHeight="1" x14ac:dyDescent="0.2">
      <c r="B167" s="71"/>
      <c r="C167" s="237" t="s">
        <v>351</v>
      </c>
      <c r="D167" s="240"/>
      <c r="E167" s="75"/>
      <c r="F167" s="241"/>
      <c r="G167" s="75">
        <v>1</v>
      </c>
      <c r="H167" s="75"/>
      <c r="I167" s="100"/>
      <c r="J167" s="16"/>
      <c r="K167" s="4"/>
      <c r="L167" s="4"/>
    </row>
    <row r="168" spans="2:12" s="1" customFormat="1" ht="42.75" customHeight="1" x14ac:dyDescent="0.2">
      <c r="B168" s="71"/>
      <c r="C168" s="237" t="s">
        <v>351</v>
      </c>
      <c r="D168" s="240"/>
      <c r="E168" s="75"/>
      <c r="F168" s="241"/>
      <c r="G168" s="75">
        <v>1</v>
      </c>
      <c r="H168" s="75"/>
      <c r="I168" s="100"/>
      <c r="J168" s="16"/>
      <c r="K168" s="4"/>
      <c r="L168" s="4"/>
    </row>
    <row r="169" spans="2:12" s="1" customFormat="1" ht="33" customHeight="1" thickBot="1" x14ac:dyDescent="0.25">
      <c r="B169" s="71"/>
      <c r="C169" s="304" t="s">
        <v>351</v>
      </c>
      <c r="D169" s="305"/>
      <c r="E169" s="186"/>
      <c r="F169" s="302"/>
      <c r="G169" s="186">
        <v>1</v>
      </c>
      <c r="H169" s="186"/>
      <c r="I169" s="303"/>
      <c r="J169" s="16"/>
      <c r="K169" s="4"/>
      <c r="L169" s="4"/>
    </row>
    <row r="170" spans="2:12" s="1" customFormat="1" ht="33" customHeight="1" thickBot="1" x14ac:dyDescent="0.25">
      <c r="B170" s="286">
        <v>5.2</v>
      </c>
      <c r="C170" s="309" t="s">
        <v>227</v>
      </c>
      <c r="D170" s="286"/>
      <c r="E170" s="286"/>
      <c r="F170" s="286"/>
      <c r="G170" s="286"/>
      <c r="H170" s="286"/>
      <c r="I170" s="286"/>
      <c r="J170" s="16"/>
      <c r="K170" s="4"/>
      <c r="L170" s="4"/>
    </row>
    <row r="171" spans="2:12" s="1" customFormat="1" ht="27.75" customHeight="1" thickBot="1" x14ac:dyDescent="0.25">
      <c r="B171" s="101"/>
      <c r="C171" s="306" t="s">
        <v>381</v>
      </c>
      <c r="D171" s="307"/>
      <c r="E171" s="207"/>
      <c r="F171" s="295"/>
      <c r="G171" s="207">
        <v>2</v>
      </c>
      <c r="H171" s="207"/>
      <c r="I171" s="209"/>
      <c r="J171" s="16"/>
      <c r="K171" s="4"/>
      <c r="L171" s="4"/>
    </row>
    <row r="172" spans="2:12" s="1" customFormat="1" x14ac:dyDescent="0.2">
      <c r="B172" s="73"/>
      <c r="C172" s="68"/>
      <c r="D172" s="16"/>
      <c r="E172" s="18"/>
      <c r="F172" s="18"/>
      <c r="G172" s="18"/>
      <c r="H172" s="18"/>
      <c r="I172" s="235"/>
      <c r="J172" s="16"/>
      <c r="K172" s="4"/>
      <c r="L172" s="4"/>
    </row>
    <row r="173" spans="2:12" s="1" customFormat="1" ht="13.5" thickBot="1" x14ac:dyDescent="0.25">
      <c r="B173" s="72"/>
      <c r="C173" s="10"/>
      <c r="D173" s="10"/>
      <c r="E173" s="5"/>
      <c r="G173" s="4"/>
      <c r="I173" s="4"/>
      <c r="K173" s="4"/>
      <c r="L173" s="4"/>
    </row>
    <row r="174" spans="2:12" s="1" customFormat="1" x14ac:dyDescent="0.2">
      <c r="B174" s="72"/>
      <c r="C174" s="69" t="s">
        <v>182</v>
      </c>
      <c r="D174" s="39"/>
      <c r="E174" s="27"/>
      <c r="F174" s="23"/>
      <c r="G174" s="62">
        <f>SUM(G27,G28,G29,G30,G34,(G36:G41),G45,(G47:G50),(G56:G64),G68,G67,G73,(G76:G81),G84,(G90:G97),(G100:G103),(G105:G109),(G120:G161),(G165:G171))</f>
        <v>91</v>
      </c>
      <c r="H174" s="53"/>
      <c r="I174" s="54"/>
      <c r="K174" s="4"/>
      <c r="L174" s="4"/>
    </row>
    <row r="175" spans="2:12" ht="13.5" thickBot="1" x14ac:dyDescent="0.25">
      <c r="B175" s="72"/>
      <c r="C175" s="70" t="s">
        <v>183</v>
      </c>
      <c r="D175" s="40"/>
      <c r="E175" s="28"/>
      <c r="F175" s="29"/>
      <c r="G175" s="55"/>
      <c r="H175" s="56"/>
      <c r="I175" s="65">
        <f>SUM(I22:I173)</f>
        <v>52</v>
      </c>
    </row>
    <row r="176" spans="2:12" ht="13.5" thickBot="1" x14ac:dyDescent="0.25">
      <c r="B176" s="72"/>
      <c r="C176" s="15"/>
    </row>
    <row r="177" spans="2:12" s="1" customFormat="1" ht="13.5" thickBot="1" x14ac:dyDescent="0.25">
      <c r="B177" s="72"/>
      <c r="C177" s="9" t="s">
        <v>102</v>
      </c>
      <c r="D177" s="5"/>
      <c r="E177" s="5"/>
      <c r="G177" s="64" t="str">
        <f>IF($I$175/$G$174&gt;0.8,"Platinum",IF($I$175/$G$174&gt;0.6,"Gold",IF($I$175/$G$174&gt;0.5,"Silver",IF($I$175/$G$174&gt;0.4,"Bronze","Fail"))))</f>
        <v>Silver</v>
      </c>
      <c r="I177" s="4"/>
      <c r="K177" s="4"/>
      <c r="L177" s="4"/>
    </row>
    <row r="178" spans="2:12" s="1" customFormat="1" ht="15" x14ac:dyDescent="0.2">
      <c r="B178" s="72"/>
      <c r="C178" s="9"/>
      <c r="D178" s="5"/>
      <c r="E178" s="5"/>
      <c r="G178" s="8"/>
      <c r="I178" s="4"/>
      <c r="K178" s="4"/>
      <c r="L178" s="4"/>
    </row>
    <row r="179" spans="2:12" s="1" customFormat="1" ht="15" x14ac:dyDescent="0.2">
      <c r="B179" s="72"/>
      <c r="C179" s="9"/>
      <c r="D179" s="5"/>
      <c r="E179" s="5"/>
      <c r="G179" s="12"/>
      <c r="I179" s="4"/>
      <c r="K179" s="4"/>
      <c r="L179" s="4"/>
    </row>
    <row r="180" spans="2:12" s="1" customFormat="1" ht="15.75" x14ac:dyDescent="0.25">
      <c r="B180" s="72"/>
      <c r="C180" s="9"/>
      <c r="D180" s="5"/>
      <c r="E180" s="5"/>
      <c r="G180" s="7"/>
      <c r="I180" s="4"/>
      <c r="K180" s="4"/>
      <c r="L180" s="4"/>
    </row>
    <row r="181" spans="2:12" x14ac:dyDescent="0.2">
      <c r="B181" s="72"/>
      <c r="C181" s="13"/>
      <c r="D181" s="13"/>
    </row>
    <row r="182" spans="2:12" x14ac:dyDescent="0.2">
      <c r="B182" s="72"/>
      <c r="C182" s="15"/>
    </row>
    <row r="183" spans="2:12" x14ac:dyDescent="0.2">
      <c r="B183" s="72"/>
      <c r="C183" s="15"/>
    </row>
    <row r="184" spans="2:12" x14ac:dyDescent="0.2">
      <c r="B184" s="72"/>
      <c r="C184" s="15"/>
    </row>
    <row r="185" spans="2:12" x14ac:dyDescent="0.2">
      <c r="B185" s="72"/>
      <c r="C185" s="15"/>
    </row>
    <row r="186" spans="2:12" x14ac:dyDescent="0.2">
      <c r="B186" s="72"/>
      <c r="C186" s="15"/>
    </row>
    <row r="187" spans="2:12" x14ac:dyDescent="0.2">
      <c r="B187" s="72"/>
      <c r="C187" s="15"/>
    </row>
    <row r="188" spans="2:12" x14ac:dyDescent="0.2">
      <c r="B188" s="72"/>
      <c r="C188" s="15"/>
    </row>
    <row r="189" spans="2:12" x14ac:dyDescent="0.2">
      <c r="B189" s="72"/>
      <c r="C189" s="15"/>
    </row>
    <row r="190" spans="2:12" x14ac:dyDescent="0.2">
      <c r="B190" s="72"/>
      <c r="C190" s="15"/>
    </row>
    <row r="191" spans="2:12" x14ac:dyDescent="0.2">
      <c r="B191" s="72"/>
      <c r="C191" s="15"/>
    </row>
    <row r="192" spans="2:12" x14ac:dyDescent="0.2">
      <c r="B192" s="72"/>
      <c r="C192" s="15"/>
    </row>
    <row r="193" spans="2:3" x14ac:dyDescent="0.2">
      <c r="B193" s="72"/>
      <c r="C193" s="15"/>
    </row>
    <row r="194" spans="2:3" x14ac:dyDescent="0.2">
      <c r="B194" s="72"/>
      <c r="C194" s="15"/>
    </row>
    <row r="195" spans="2:3" x14ac:dyDescent="0.2">
      <c r="B195" s="72"/>
      <c r="C195" s="15"/>
    </row>
    <row r="196" spans="2:3" x14ac:dyDescent="0.2">
      <c r="B196" s="72"/>
      <c r="C196" s="15"/>
    </row>
    <row r="197" spans="2:3" x14ac:dyDescent="0.2">
      <c r="B197" s="72"/>
      <c r="C197" s="15"/>
    </row>
    <row r="198" spans="2:3" x14ac:dyDescent="0.2">
      <c r="B198" s="72"/>
      <c r="C198" s="15"/>
    </row>
    <row r="199" spans="2:3" x14ac:dyDescent="0.2">
      <c r="B199" s="72"/>
      <c r="C199" s="15"/>
    </row>
    <row r="200" spans="2:3" x14ac:dyDescent="0.2">
      <c r="B200" s="72"/>
      <c r="C200" s="15"/>
    </row>
    <row r="201" spans="2:3" x14ac:dyDescent="0.2">
      <c r="B201" s="72"/>
      <c r="C201" s="15"/>
    </row>
    <row r="202" spans="2:3" x14ac:dyDescent="0.2">
      <c r="B202" s="72"/>
      <c r="C202" s="15"/>
    </row>
    <row r="203" spans="2:3" x14ac:dyDescent="0.2">
      <c r="B203" s="72"/>
      <c r="C203" s="15"/>
    </row>
    <row r="204" spans="2:3" x14ac:dyDescent="0.2">
      <c r="B204" s="72"/>
      <c r="C204" s="15"/>
    </row>
    <row r="205" spans="2:3" x14ac:dyDescent="0.2">
      <c r="B205" s="72"/>
      <c r="C205" s="15"/>
    </row>
    <row r="206" spans="2:3" x14ac:dyDescent="0.2">
      <c r="B206" s="72"/>
      <c r="C206" s="15"/>
    </row>
    <row r="207" spans="2:3" x14ac:dyDescent="0.2">
      <c r="B207" s="72"/>
      <c r="C207" s="15"/>
    </row>
    <row r="208" spans="2:3" x14ac:dyDescent="0.2">
      <c r="B208" s="72"/>
      <c r="C208" s="15"/>
    </row>
    <row r="209" spans="2:3" x14ac:dyDescent="0.2">
      <c r="B209" s="72"/>
      <c r="C209" s="15"/>
    </row>
    <row r="210" spans="2:3" x14ac:dyDescent="0.2">
      <c r="B210" s="72"/>
      <c r="C210" s="15"/>
    </row>
    <row r="211" spans="2:3" x14ac:dyDescent="0.2">
      <c r="B211" s="72"/>
      <c r="C211" s="15"/>
    </row>
    <row r="212" spans="2:3" x14ac:dyDescent="0.2">
      <c r="B212" s="72"/>
      <c r="C212" s="15"/>
    </row>
    <row r="213" spans="2:3" x14ac:dyDescent="0.2">
      <c r="B213" s="72"/>
      <c r="C213" s="15"/>
    </row>
    <row r="214" spans="2:3" x14ac:dyDescent="0.2">
      <c r="B214" s="72"/>
      <c r="C214" s="15"/>
    </row>
    <row r="215" spans="2:3" x14ac:dyDescent="0.2">
      <c r="B215" s="72"/>
      <c r="C215" s="15"/>
    </row>
    <row r="216" spans="2:3" x14ac:dyDescent="0.2">
      <c r="B216" s="72"/>
      <c r="C216" s="15"/>
    </row>
    <row r="217" spans="2:3" x14ac:dyDescent="0.2">
      <c r="B217" s="72"/>
      <c r="C217" s="15"/>
    </row>
    <row r="218" spans="2:3" x14ac:dyDescent="0.2">
      <c r="B218" s="72"/>
      <c r="C218" s="15"/>
    </row>
    <row r="219" spans="2:3" x14ac:dyDescent="0.2">
      <c r="B219" s="72"/>
      <c r="C219" s="15"/>
    </row>
    <row r="220" spans="2:3" x14ac:dyDescent="0.2">
      <c r="B220" s="72"/>
      <c r="C220" s="15"/>
    </row>
    <row r="221" spans="2:3" x14ac:dyDescent="0.2">
      <c r="B221" s="72"/>
      <c r="C221" s="15"/>
    </row>
    <row r="222" spans="2:3" x14ac:dyDescent="0.2">
      <c r="B222" s="72"/>
      <c r="C222" s="15"/>
    </row>
    <row r="223" spans="2:3" x14ac:dyDescent="0.2">
      <c r="B223" s="72"/>
      <c r="C223" s="15"/>
    </row>
    <row r="224" spans="2:3" x14ac:dyDescent="0.2">
      <c r="B224" s="72"/>
      <c r="C224" s="15"/>
    </row>
    <row r="225" spans="2:3" x14ac:dyDescent="0.2">
      <c r="B225" s="72"/>
      <c r="C225" s="15"/>
    </row>
    <row r="226" spans="2:3" x14ac:dyDescent="0.2">
      <c r="B226" s="72"/>
      <c r="C226" s="15"/>
    </row>
    <row r="227" spans="2:3" x14ac:dyDescent="0.2">
      <c r="B227" s="72"/>
      <c r="C227" s="15"/>
    </row>
    <row r="228" spans="2:3" x14ac:dyDescent="0.2">
      <c r="B228" s="72"/>
      <c r="C228" s="15"/>
    </row>
    <row r="229" spans="2:3" x14ac:dyDescent="0.2">
      <c r="B229" s="72"/>
      <c r="C229" s="15"/>
    </row>
    <row r="230" spans="2:3" x14ac:dyDescent="0.2">
      <c r="B230" s="72"/>
      <c r="C230" s="15"/>
    </row>
    <row r="231" spans="2:3" x14ac:dyDescent="0.2">
      <c r="B231" s="72"/>
      <c r="C231" s="15"/>
    </row>
    <row r="232" spans="2:3" x14ac:dyDescent="0.2">
      <c r="B232" s="72"/>
      <c r="C232" s="15"/>
    </row>
    <row r="233" spans="2:3" x14ac:dyDescent="0.2">
      <c r="B233" s="72"/>
      <c r="C233" s="15"/>
    </row>
    <row r="234" spans="2:3" x14ac:dyDescent="0.2">
      <c r="B234" s="72"/>
      <c r="C234" s="15"/>
    </row>
    <row r="235" spans="2:3" x14ac:dyDescent="0.2">
      <c r="B235" s="72"/>
      <c r="C235" s="15"/>
    </row>
    <row r="236" spans="2:3" x14ac:dyDescent="0.2">
      <c r="B236" s="72"/>
      <c r="C236" s="15"/>
    </row>
    <row r="237" spans="2:3" x14ac:dyDescent="0.2">
      <c r="B237" s="72"/>
      <c r="C237" s="15"/>
    </row>
    <row r="238" spans="2:3" x14ac:dyDescent="0.2">
      <c r="B238" s="72"/>
      <c r="C238" s="15"/>
    </row>
    <row r="239" spans="2:3" x14ac:dyDescent="0.2">
      <c r="B239" s="72"/>
      <c r="C239" s="15"/>
    </row>
    <row r="240" spans="2:3" x14ac:dyDescent="0.2">
      <c r="B240" s="72"/>
      <c r="C240" s="15"/>
    </row>
    <row r="241" spans="2:3" x14ac:dyDescent="0.2">
      <c r="B241" s="72"/>
      <c r="C241" s="15"/>
    </row>
    <row r="242" spans="2:3" x14ac:dyDescent="0.2">
      <c r="B242" s="72"/>
      <c r="C242" s="15"/>
    </row>
    <row r="243" spans="2:3" x14ac:dyDescent="0.2">
      <c r="B243" s="72"/>
      <c r="C243" s="15"/>
    </row>
    <row r="244" spans="2:3" x14ac:dyDescent="0.2">
      <c r="B244" s="72"/>
      <c r="C244" s="15"/>
    </row>
    <row r="245" spans="2:3" x14ac:dyDescent="0.2">
      <c r="B245" s="72"/>
      <c r="C245" s="15"/>
    </row>
    <row r="246" spans="2:3" x14ac:dyDescent="0.2">
      <c r="B246" s="72"/>
      <c r="C246" s="15"/>
    </row>
    <row r="247" spans="2:3" x14ac:dyDescent="0.2">
      <c r="B247" s="72"/>
      <c r="C247" s="15"/>
    </row>
    <row r="248" spans="2:3" x14ac:dyDescent="0.2">
      <c r="B248" s="72"/>
      <c r="C248" s="15"/>
    </row>
    <row r="249" spans="2:3" x14ac:dyDescent="0.2">
      <c r="B249" s="72"/>
      <c r="C249" s="15"/>
    </row>
    <row r="250" spans="2:3" x14ac:dyDescent="0.2">
      <c r="B250" s="72"/>
      <c r="C250" s="15"/>
    </row>
    <row r="251" spans="2:3" x14ac:dyDescent="0.2">
      <c r="B251" s="72"/>
      <c r="C251" s="15"/>
    </row>
    <row r="252" spans="2:3" x14ac:dyDescent="0.2">
      <c r="B252" s="72"/>
      <c r="C252" s="15"/>
    </row>
    <row r="253" spans="2:3" x14ac:dyDescent="0.2">
      <c r="B253" s="72"/>
      <c r="C253" s="15"/>
    </row>
    <row r="254" spans="2:3" x14ac:dyDescent="0.2">
      <c r="B254" s="72"/>
      <c r="C254" s="15"/>
    </row>
    <row r="255" spans="2:3" x14ac:dyDescent="0.2">
      <c r="B255" s="72"/>
      <c r="C255" s="15"/>
    </row>
    <row r="256" spans="2:3" x14ac:dyDescent="0.2">
      <c r="B256" s="72"/>
      <c r="C256" s="15"/>
    </row>
    <row r="257" spans="2:3" x14ac:dyDescent="0.2">
      <c r="B257" s="72"/>
      <c r="C257" s="15"/>
    </row>
    <row r="258" spans="2:3" x14ac:dyDescent="0.2">
      <c r="B258" s="72"/>
      <c r="C258" s="15"/>
    </row>
    <row r="259" spans="2:3" x14ac:dyDescent="0.2">
      <c r="B259" s="72"/>
      <c r="C259" s="15"/>
    </row>
    <row r="260" spans="2:3" x14ac:dyDescent="0.2">
      <c r="B260" s="72"/>
      <c r="C260" s="15"/>
    </row>
    <row r="261" spans="2:3" x14ac:dyDescent="0.2">
      <c r="B261" s="72"/>
      <c r="C261" s="15"/>
    </row>
    <row r="262" spans="2:3" x14ac:dyDescent="0.2">
      <c r="B262" s="72"/>
      <c r="C262" s="15"/>
    </row>
    <row r="263" spans="2:3" x14ac:dyDescent="0.2">
      <c r="B263" s="72"/>
      <c r="C263" s="15"/>
    </row>
    <row r="264" spans="2:3" x14ac:dyDescent="0.2">
      <c r="B264" s="72"/>
      <c r="C264" s="15"/>
    </row>
    <row r="265" spans="2:3" x14ac:dyDescent="0.2">
      <c r="B265" s="72"/>
      <c r="C265" s="15"/>
    </row>
    <row r="266" spans="2:3" x14ac:dyDescent="0.2">
      <c r="B266" s="72"/>
      <c r="C266" s="15"/>
    </row>
    <row r="267" spans="2:3" x14ac:dyDescent="0.2">
      <c r="B267" s="72"/>
      <c r="C267" s="15"/>
    </row>
    <row r="268" spans="2:3" x14ac:dyDescent="0.2">
      <c r="B268" s="72"/>
      <c r="C268" s="15"/>
    </row>
    <row r="269" spans="2:3" x14ac:dyDescent="0.2">
      <c r="B269" s="72"/>
      <c r="C269" s="15"/>
    </row>
    <row r="270" spans="2:3" x14ac:dyDescent="0.2">
      <c r="B270" s="72"/>
      <c r="C270" s="15"/>
    </row>
    <row r="271" spans="2:3" x14ac:dyDescent="0.2">
      <c r="B271" s="72"/>
      <c r="C271" s="15"/>
    </row>
    <row r="272" spans="2:3" x14ac:dyDescent="0.2">
      <c r="B272" s="72"/>
      <c r="C272" s="15"/>
    </row>
    <row r="273" spans="2:3" x14ac:dyDescent="0.2">
      <c r="B273" s="72"/>
      <c r="C273" s="15"/>
    </row>
    <row r="274" spans="2:3" x14ac:dyDescent="0.2">
      <c r="B274" s="72"/>
      <c r="C274" s="15"/>
    </row>
    <row r="275" spans="2:3" x14ac:dyDescent="0.2">
      <c r="B275" s="72"/>
      <c r="C275" s="15"/>
    </row>
    <row r="276" spans="2:3" x14ac:dyDescent="0.2">
      <c r="B276" s="72"/>
      <c r="C276" s="15"/>
    </row>
    <row r="277" spans="2:3" x14ac:dyDescent="0.2">
      <c r="B277" s="72"/>
      <c r="C277" s="15"/>
    </row>
    <row r="278" spans="2:3" x14ac:dyDescent="0.2">
      <c r="B278" s="72"/>
      <c r="C278" s="15"/>
    </row>
    <row r="279" spans="2:3" x14ac:dyDescent="0.2">
      <c r="B279" s="72"/>
      <c r="C279" s="15"/>
    </row>
    <row r="280" spans="2:3" x14ac:dyDescent="0.2">
      <c r="B280" s="72"/>
      <c r="C280" s="15"/>
    </row>
    <row r="281" spans="2:3" x14ac:dyDescent="0.2">
      <c r="B281" s="72"/>
      <c r="C281" s="15"/>
    </row>
    <row r="282" spans="2:3" x14ac:dyDescent="0.2">
      <c r="B282" s="72"/>
      <c r="C282" s="15"/>
    </row>
    <row r="283" spans="2:3" x14ac:dyDescent="0.2">
      <c r="B283" s="72"/>
      <c r="C283" s="15"/>
    </row>
    <row r="284" spans="2:3" x14ac:dyDescent="0.2">
      <c r="B284" s="72"/>
      <c r="C284" s="15"/>
    </row>
    <row r="285" spans="2:3" x14ac:dyDescent="0.2">
      <c r="B285" s="72"/>
      <c r="C285" s="15"/>
    </row>
    <row r="286" spans="2:3" x14ac:dyDescent="0.2">
      <c r="B286" s="72"/>
      <c r="C286" s="15"/>
    </row>
    <row r="287" spans="2:3" x14ac:dyDescent="0.2">
      <c r="B287" s="72"/>
      <c r="C287" s="15"/>
    </row>
    <row r="288" spans="2:3" x14ac:dyDescent="0.2">
      <c r="B288" s="72"/>
      <c r="C288" s="15"/>
    </row>
    <row r="289" spans="2:3" x14ac:dyDescent="0.2">
      <c r="B289" s="72"/>
      <c r="C289" s="15"/>
    </row>
    <row r="290" spans="2:3" x14ac:dyDescent="0.2">
      <c r="B290" s="72"/>
      <c r="C290" s="15"/>
    </row>
    <row r="291" spans="2:3" x14ac:dyDescent="0.2">
      <c r="B291" s="72"/>
      <c r="C291" s="15"/>
    </row>
    <row r="292" spans="2:3" x14ac:dyDescent="0.2">
      <c r="B292" s="72"/>
      <c r="C292" s="15"/>
    </row>
    <row r="293" spans="2:3" x14ac:dyDescent="0.2">
      <c r="B293" s="72"/>
      <c r="C293" s="15"/>
    </row>
    <row r="294" spans="2:3" x14ac:dyDescent="0.2">
      <c r="B294" s="72"/>
      <c r="C294" s="15"/>
    </row>
    <row r="295" spans="2:3" x14ac:dyDescent="0.2">
      <c r="B295" s="72"/>
      <c r="C295" s="15"/>
    </row>
    <row r="296" spans="2:3" x14ac:dyDescent="0.2">
      <c r="B296" s="72"/>
      <c r="C296" s="15"/>
    </row>
    <row r="297" spans="2:3" x14ac:dyDescent="0.2">
      <c r="B297" s="72"/>
      <c r="C297" s="15"/>
    </row>
    <row r="298" spans="2:3" x14ac:dyDescent="0.2">
      <c r="B298" s="72"/>
      <c r="C298" s="15"/>
    </row>
    <row r="299" spans="2:3" x14ac:dyDescent="0.2">
      <c r="B299" s="72"/>
      <c r="C299" s="15"/>
    </row>
    <row r="300" spans="2:3" x14ac:dyDescent="0.2">
      <c r="B300" s="72"/>
      <c r="C300" s="15"/>
    </row>
    <row r="301" spans="2:3" x14ac:dyDescent="0.2">
      <c r="B301" s="72"/>
      <c r="C301" s="15"/>
    </row>
    <row r="302" spans="2:3" x14ac:dyDescent="0.2">
      <c r="B302" s="72"/>
      <c r="C302" s="15"/>
    </row>
    <row r="303" spans="2:3" x14ac:dyDescent="0.2">
      <c r="B303" s="72"/>
      <c r="C303" s="15"/>
    </row>
    <row r="304" spans="2:3" x14ac:dyDescent="0.2">
      <c r="B304" s="72"/>
      <c r="C304" s="15"/>
    </row>
    <row r="305" spans="2:3" x14ac:dyDescent="0.2">
      <c r="B305" s="72"/>
      <c r="C305" s="15"/>
    </row>
    <row r="306" spans="2:3" x14ac:dyDescent="0.2">
      <c r="B306" s="72"/>
      <c r="C306" s="15"/>
    </row>
    <row r="307" spans="2:3" x14ac:dyDescent="0.2">
      <c r="B307" s="72"/>
      <c r="C307" s="15"/>
    </row>
    <row r="308" spans="2:3" x14ac:dyDescent="0.2">
      <c r="B308" s="72"/>
      <c r="C308" s="15"/>
    </row>
    <row r="309" spans="2:3" x14ac:dyDescent="0.2">
      <c r="B309" s="72"/>
      <c r="C309" s="15"/>
    </row>
    <row r="310" spans="2:3" x14ac:dyDescent="0.2">
      <c r="B310" s="72"/>
      <c r="C310" s="15"/>
    </row>
    <row r="311" spans="2:3" x14ac:dyDescent="0.2">
      <c r="B311" s="72"/>
      <c r="C311" s="15"/>
    </row>
    <row r="312" spans="2:3" x14ac:dyDescent="0.2">
      <c r="B312" s="72"/>
      <c r="C312" s="15"/>
    </row>
    <row r="313" spans="2:3" x14ac:dyDescent="0.2">
      <c r="B313" s="72"/>
      <c r="C313" s="15"/>
    </row>
    <row r="314" spans="2:3" x14ac:dyDescent="0.2">
      <c r="B314" s="72"/>
      <c r="C314" s="15"/>
    </row>
    <row r="315" spans="2:3" x14ac:dyDescent="0.2">
      <c r="B315" s="72"/>
      <c r="C315" s="15"/>
    </row>
    <row r="316" spans="2:3" x14ac:dyDescent="0.2">
      <c r="B316" s="72"/>
      <c r="C316" s="15"/>
    </row>
    <row r="317" spans="2:3" x14ac:dyDescent="0.2">
      <c r="B317" s="72"/>
      <c r="C317" s="15"/>
    </row>
    <row r="318" spans="2:3" x14ac:dyDescent="0.2">
      <c r="B318" s="72"/>
      <c r="C318" s="15"/>
    </row>
    <row r="319" spans="2:3" x14ac:dyDescent="0.2">
      <c r="B319" s="72"/>
      <c r="C319" s="15"/>
    </row>
    <row r="320" spans="2:3" x14ac:dyDescent="0.2">
      <c r="B320" s="72"/>
      <c r="C320" s="15"/>
    </row>
    <row r="321" spans="2:3" x14ac:dyDescent="0.2">
      <c r="B321" s="72"/>
      <c r="C321" s="15"/>
    </row>
    <row r="322" spans="2:3" x14ac:dyDescent="0.2">
      <c r="B322" s="72"/>
      <c r="C322" s="15"/>
    </row>
    <row r="323" spans="2:3" x14ac:dyDescent="0.2">
      <c r="B323" s="72"/>
      <c r="C323" s="15"/>
    </row>
    <row r="324" spans="2:3" x14ac:dyDescent="0.2">
      <c r="B324" s="72"/>
      <c r="C324" s="15"/>
    </row>
    <row r="325" spans="2:3" x14ac:dyDescent="0.2">
      <c r="B325" s="72"/>
      <c r="C325" s="15"/>
    </row>
    <row r="326" spans="2:3" x14ac:dyDescent="0.2">
      <c r="B326" s="72"/>
      <c r="C326" s="15"/>
    </row>
    <row r="327" spans="2:3" x14ac:dyDescent="0.2">
      <c r="B327" s="72"/>
      <c r="C327" s="15"/>
    </row>
    <row r="328" spans="2:3" x14ac:dyDescent="0.2">
      <c r="B328" s="72"/>
      <c r="C328" s="15"/>
    </row>
    <row r="329" spans="2:3" x14ac:dyDescent="0.2">
      <c r="B329" s="72"/>
      <c r="C329" s="15"/>
    </row>
    <row r="330" spans="2:3" x14ac:dyDescent="0.2">
      <c r="B330" s="72"/>
      <c r="C330" s="15"/>
    </row>
    <row r="331" spans="2:3" x14ac:dyDescent="0.2">
      <c r="B331" s="72"/>
      <c r="C331" s="15"/>
    </row>
    <row r="332" spans="2:3" x14ac:dyDescent="0.2">
      <c r="B332" s="72"/>
      <c r="C332" s="15"/>
    </row>
    <row r="333" spans="2:3" x14ac:dyDescent="0.2">
      <c r="B333" s="72"/>
      <c r="C333" s="15"/>
    </row>
    <row r="334" spans="2:3" x14ac:dyDescent="0.2">
      <c r="B334" s="72"/>
      <c r="C334" s="15"/>
    </row>
    <row r="335" spans="2:3" x14ac:dyDescent="0.2">
      <c r="B335" s="72"/>
      <c r="C335" s="15"/>
    </row>
    <row r="336" spans="2:3" x14ac:dyDescent="0.2">
      <c r="B336" s="72"/>
      <c r="C336" s="15"/>
    </row>
    <row r="337" spans="2:3" x14ac:dyDescent="0.2">
      <c r="B337" s="72"/>
      <c r="C337" s="15"/>
    </row>
    <row r="338" spans="2:3" x14ac:dyDescent="0.2">
      <c r="B338" s="72"/>
      <c r="C338" s="15"/>
    </row>
    <row r="339" spans="2:3" x14ac:dyDescent="0.2">
      <c r="B339" s="72"/>
      <c r="C339" s="15"/>
    </row>
    <row r="340" spans="2:3" x14ac:dyDescent="0.2">
      <c r="B340" s="72"/>
      <c r="C340" s="15"/>
    </row>
    <row r="341" spans="2:3" x14ac:dyDescent="0.2">
      <c r="B341" s="72"/>
      <c r="C341" s="15"/>
    </row>
    <row r="342" spans="2:3" x14ac:dyDescent="0.2">
      <c r="B342" s="72"/>
      <c r="C342" s="15"/>
    </row>
    <row r="343" spans="2:3" x14ac:dyDescent="0.2">
      <c r="B343" s="72"/>
      <c r="C343" s="15"/>
    </row>
    <row r="344" spans="2:3" x14ac:dyDescent="0.2">
      <c r="B344" s="72"/>
      <c r="C344" s="15"/>
    </row>
    <row r="345" spans="2:3" x14ac:dyDescent="0.2">
      <c r="B345" s="72"/>
      <c r="C345" s="15"/>
    </row>
    <row r="346" spans="2:3" x14ac:dyDescent="0.2">
      <c r="B346" s="72"/>
      <c r="C346" s="15"/>
    </row>
    <row r="347" spans="2:3" x14ac:dyDescent="0.2">
      <c r="B347" s="72"/>
      <c r="C347" s="15"/>
    </row>
    <row r="348" spans="2:3" x14ac:dyDescent="0.2">
      <c r="B348" s="72"/>
      <c r="C348" s="15"/>
    </row>
    <row r="349" spans="2:3" x14ac:dyDescent="0.2">
      <c r="B349" s="72"/>
      <c r="C349" s="15"/>
    </row>
    <row r="350" spans="2:3" x14ac:dyDescent="0.2">
      <c r="B350" s="15"/>
      <c r="C350" s="15"/>
    </row>
    <row r="351" spans="2:3" x14ac:dyDescent="0.2">
      <c r="B351" s="15"/>
      <c r="C351" s="15"/>
    </row>
    <row r="352" spans="2:3" x14ac:dyDescent="0.2">
      <c r="B352" s="15"/>
      <c r="C352" s="15"/>
    </row>
    <row r="353" spans="2:3" x14ac:dyDescent="0.2">
      <c r="B353" s="15"/>
      <c r="C353" s="15"/>
    </row>
    <row r="354" spans="2:3" x14ac:dyDescent="0.2">
      <c r="B354" s="15"/>
      <c r="C354" s="15"/>
    </row>
    <row r="355" spans="2:3" x14ac:dyDescent="0.2">
      <c r="B355" s="15"/>
      <c r="C355" s="15"/>
    </row>
    <row r="356" spans="2:3" x14ac:dyDescent="0.2">
      <c r="B356" s="15"/>
      <c r="C356" s="15"/>
    </row>
    <row r="357" spans="2:3" x14ac:dyDescent="0.2">
      <c r="B357" s="15"/>
      <c r="C357" s="15"/>
    </row>
    <row r="358" spans="2:3" x14ac:dyDescent="0.2">
      <c r="B358" s="15"/>
      <c r="C358" s="15"/>
    </row>
    <row r="359" spans="2:3" x14ac:dyDescent="0.2">
      <c r="B359" s="15"/>
      <c r="C359" s="15"/>
    </row>
    <row r="360" spans="2:3" x14ac:dyDescent="0.2">
      <c r="B360" s="15"/>
      <c r="C360" s="15"/>
    </row>
    <row r="361" spans="2:3" x14ac:dyDescent="0.2">
      <c r="B361" s="15"/>
      <c r="C361" s="15"/>
    </row>
    <row r="362" spans="2:3" x14ac:dyDescent="0.2">
      <c r="B362" s="15"/>
      <c r="C362" s="15"/>
    </row>
    <row r="363" spans="2:3" x14ac:dyDescent="0.2">
      <c r="B363" s="15"/>
      <c r="C363" s="15"/>
    </row>
    <row r="364" spans="2:3" x14ac:dyDescent="0.2">
      <c r="B364" s="15"/>
      <c r="C364" s="15"/>
    </row>
    <row r="365" spans="2:3" x14ac:dyDescent="0.2">
      <c r="B365" s="15"/>
      <c r="C365" s="15"/>
    </row>
    <row r="366" spans="2:3" x14ac:dyDescent="0.2">
      <c r="B366" s="15"/>
      <c r="C366" s="15"/>
    </row>
    <row r="367" spans="2:3" x14ac:dyDescent="0.2">
      <c r="B367" s="15"/>
      <c r="C367" s="15"/>
    </row>
    <row r="368" spans="2:3" x14ac:dyDescent="0.2">
      <c r="B368" s="15"/>
      <c r="C368" s="15"/>
    </row>
    <row r="369" spans="2:3" x14ac:dyDescent="0.2">
      <c r="B369" s="15"/>
      <c r="C369" s="15"/>
    </row>
    <row r="370" spans="2:3" x14ac:dyDescent="0.2">
      <c r="B370" s="15"/>
      <c r="C370" s="15"/>
    </row>
    <row r="371" spans="2:3" x14ac:dyDescent="0.2">
      <c r="B371" s="15"/>
      <c r="C371" s="15"/>
    </row>
    <row r="372" spans="2:3" x14ac:dyDescent="0.2">
      <c r="B372" s="15"/>
      <c r="C372" s="15"/>
    </row>
    <row r="373" spans="2:3" x14ac:dyDescent="0.2">
      <c r="B373" s="15"/>
      <c r="C373" s="15"/>
    </row>
    <row r="374" spans="2:3" x14ac:dyDescent="0.2">
      <c r="B374" s="15"/>
      <c r="C374" s="15"/>
    </row>
    <row r="375" spans="2:3" x14ac:dyDescent="0.2">
      <c r="B375" s="15"/>
      <c r="C375" s="15"/>
    </row>
    <row r="376" spans="2:3" x14ac:dyDescent="0.2">
      <c r="B376" s="15"/>
      <c r="C376" s="15"/>
    </row>
    <row r="377" spans="2:3" x14ac:dyDescent="0.2">
      <c r="B377" s="15"/>
      <c r="C377" s="15"/>
    </row>
    <row r="378" spans="2:3" x14ac:dyDescent="0.2">
      <c r="B378" s="15"/>
      <c r="C378" s="15"/>
    </row>
    <row r="379" spans="2:3" x14ac:dyDescent="0.2">
      <c r="B379" s="15"/>
      <c r="C379" s="15"/>
    </row>
    <row r="380" spans="2:3" x14ac:dyDescent="0.2">
      <c r="B380" s="15"/>
      <c r="C380" s="15"/>
    </row>
    <row r="381" spans="2:3" x14ac:dyDescent="0.2">
      <c r="B381" s="15"/>
      <c r="C381" s="15"/>
    </row>
    <row r="382" spans="2:3" x14ac:dyDescent="0.2">
      <c r="B382" s="15"/>
      <c r="C382" s="15"/>
    </row>
    <row r="383" spans="2:3" x14ac:dyDescent="0.2">
      <c r="B383" s="15"/>
      <c r="C383" s="15"/>
    </row>
    <row r="384" spans="2:3" x14ac:dyDescent="0.2">
      <c r="B384" s="15"/>
      <c r="C384" s="15"/>
    </row>
    <row r="385" spans="2:3" x14ac:dyDescent="0.2">
      <c r="B385" s="15"/>
      <c r="C385" s="15"/>
    </row>
    <row r="386" spans="2:3" x14ac:dyDescent="0.2">
      <c r="B386" s="15"/>
      <c r="C386" s="15"/>
    </row>
    <row r="387" spans="2:3" x14ac:dyDescent="0.2">
      <c r="B387" s="15"/>
      <c r="C387" s="15"/>
    </row>
    <row r="388" spans="2:3" x14ac:dyDescent="0.2">
      <c r="B388" s="15"/>
      <c r="C388" s="15"/>
    </row>
    <row r="389" spans="2:3" x14ac:dyDescent="0.2">
      <c r="B389" s="15"/>
      <c r="C389" s="15"/>
    </row>
    <row r="390" spans="2:3" x14ac:dyDescent="0.2">
      <c r="B390" s="15"/>
      <c r="C390" s="15"/>
    </row>
    <row r="391" spans="2:3" x14ac:dyDescent="0.2">
      <c r="B391" s="15"/>
      <c r="C391" s="15"/>
    </row>
    <row r="392" spans="2:3" x14ac:dyDescent="0.2">
      <c r="B392" s="15"/>
      <c r="C392" s="15"/>
    </row>
    <row r="393" spans="2:3" x14ac:dyDescent="0.2">
      <c r="B393" s="15"/>
      <c r="C393" s="15"/>
    </row>
    <row r="394" spans="2:3" x14ac:dyDescent="0.2">
      <c r="B394" s="15"/>
      <c r="C394" s="15"/>
    </row>
    <row r="395" spans="2:3" x14ac:dyDescent="0.2">
      <c r="B395" s="15"/>
      <c r="C395" s="15"/>
    </row>
    <row r="396" spans="2:3" x14ac:dyDescent="0.2">
      <c r="B396" s="15"/>
      <c r="C396" s="15"/>
    </row>
    <row r="397" spans="2:3" x14ac:dyDescent="0.2">
      <c r="B397" s="15"/>
      <c r="C397" s="15"/>
    </row>
    <row r="398" spans="2:3" x14ac:dyDescent="0.2">
      <c r="B398" s="15"/>
      <c r="C398" s="15"/>
    </row>
    <row r="399" spans="2:3" x14ac:dyDescent="0.2">
      <c r="B399" s="15"/>
      <c r="C399" s="15"/>
    </row>
    <row r="400" spans="2:3" x14ac:dyDescent="0.2">
      <c r="B400" s="15"/>
      <c r="C400" s="15"/>
    </row>
    <row r="401" spans="2:3" x14ac:dyDescent="0.2">
      <c r="B401" s="15"/>
      <c r="C401" s="15"/>
    </row>
    <row r="402" spans="2:3" x14ac:dyDescent="0.2">
      <c r="B402" s="15"/>
      <c r="C402" s="15"/>
    </row>
    <row r="403" spans="2:3" x14ac:dyDescent="0.2">
      <c r="B403" s="15"/>
      <c r="C403" s="15"/>
    </row>
    <row r="404" spans="2:3" x14ac:dyDescent="0.2">
      <c r="B404" s="15"/>
      <c r="C404" s="15"/>
    </row>
    <row r="405" spans="2:3" x14ac:dyDescent="0.2">
      <c r="B405" s="15"/>
      <c r="C405" s="15"/>
    </row>
    <row r="406" spans="2:3" x14ac:dyDescent="0.2">
      <c r="B406" s="15"/>
      <c r="C406" s="15"/>
    </row>
    <row r="407" spans="2:3" x14ac:dyDescent="0.2">
      <c r="B407" s="15"/>
      <c r="C407" s="15"/>
    </row>
    <row r="408" spans="2:3" x14ac:dyDescent="0.2">
      <c r="B408" s="15"/>
      <c r="C408" s="15"/>
    </row>
    <row r="409" spans="2:3" x14ac:dyDescent="0.2">
      <c r="B409" s="15"/>
      <c r="C409" s="15"/>
    </row>
    <row r="410" spans="2:3" x14ac:dyDescent="0.2">
      <c r="B410" s="15"/>
      <c r="C410" s="15"/>
    </row>
    <row r="411" spans="2:3" x14ac:dyDescent="0.2">
      <c r="B411" s="15"/>
      <c r="C411" s="15"/>
    </row>
    <row r="412" spans="2:3" x14ac:dyDescent="0.2">
      <c r="B412" s="15"/>
      <c r="C412" s="15"/>
    </row>
    <row r="413" spans="2:3" x14ac:dyDescent="0.2">
      <c r="B413" s="15"/>
      <c r="C413" s="15"/>
    </row>
    <row r="414" spans="2:3" x14ac:dyDescent="0.2">
      <c r="B414" s="15"/>
      <c r="C414" s="15"/>
    </row>
    <row r="415" spans="2:3" x14ac:dyDescent="0.2">
      <c r="B415" s="15"/>
      <c r="C415" s="15"/>
    </row>
    <row r="416" spans="2:3" x14ac:dyDescent="0.2">
      <c r="B416" s="15"/>
      <c r="C416" s="15"/>
    </row>
    <row r="417" spans="2:3" x14ac:dyDescent="0.2">
      <c r="B417" s="15"/>
      <c r="C417" s="15"/>
    </row>
    <row r="418" spans="2:3" x14ac:dyDescent="0.2">
      <c r="B418" s="15"/>
      <c r="C418" s="15"/>
    </row>
    <row r="419" spans="2:3" x14ac:dyDescent="0.2">
      <c r="B419" s="15"/>
      <c r="C419" s="15"/>
    </row>
    <row r="420" spans="2:3" x14ac:dyDescent="0.2">
      <c r="B420" s="15"/>
      <c r="C420" s="15"/>
    </row>
    <row r="421" spans="2:3" x14ac:dyDescent="0.2">
      <c r="B421" s="15"/>
      <c r="C421" s="15"/>
    </row>
    <row r="422" spans="2:3" x14ac:dyDescent="0.2">
      <c r="B422" s="15"/>
      <c r="C422" s="15"/>
    </row>
    <row r="423" spans="2:3" x14ac:dyDescent="0.2">
      <c r="B423" s="15"/>
      <c r="C423" s="15"/>
    </row>
    <row r="424" spans="2:3" x14ac:dyDescent="0.2">
      <c r="B424" s="15"/>
      <c r="C424" s="15"/>
    </row>
    <row r="425" spans="2:3" x14ac:dyDescent="0.2">
      <c r="B425" s="15"/>
      <c r="C425" s="15"/>
    </row>
    <row r="426" spans="2:3" x14ac:dyDescent="0.2">
      <c r="B426" s="15"/>
      <c r="C426" s="15"/>
    </row>
    <row r="427" spans="2:3" x14ac:dyDescent="0.2">
      <c r="B427" s="15"/>
      <c r="C427" s="15"/>
    </row>
    <row r="428" spans="2:3" x14ac:dyDescent="0.2">
      <c r="B428" s="15"/>
      <c r="C428" s="15"/>
    </row>
    <row r="429" spans="2:3" x14ac:dyDescent="0.2">
      <c r="B429" s="15"/>
      <c r="C429" s="15"/>
    </row>
    <row r="430" spans="2:3" x14ac:dyDescent="0.2">
      <c r="B430" s="15"/>
      <c r="C430" s="15"/>
    </row>
    <row r="431" spans="2:3" x14ac:dyDescent="0.2">
      <c r="B431" s="15"/>
      <c r="C431" s="15"/>
    </row>
    <row r="432" spans="2:3" x14ac:dyDescent="0.2">
      <c r="B432" s="15"/>
      <c r="C432" s="15"/>
    </row>
    <row r="433" spans="2:3" x14ac:dyDescent="0.2">
      <c r="B433" s="15"/>
      <c r="C433" s="15"/>
    </row>
    <row r="434" spans="2:3" x14ac:dyDescent="0.2">
      <c r="B434" s="15"/>
      <c r="C434" s="15"/>
    </row>
  </sheetData>
  <mergeCells count="4">
    <mergeCell ref="I132:I133"/>
    <mergeCell ref="B3:C3"/>
    <mergeCell ref="B6:C6"/>
    <mergeCell ref="G132:G133"/>
  </mergeCells>
  <phoneticPr fontId="0" type="noConversion"/>
  <hyperlinks>
    <hyperlink ref="B21" location="'Site-Element-Summary'!B2" display="'Site-Element-Summary'!B2" xr:uid="{ADE6F124-B075-40FB-A2B4-68372A209BB9}"/>
    <hyperlink ref="K21" location="'Site-Element-Summary'!B2" display="'Site-Element-Summary'!B2" xr:uid="{758AFDDC-1B26-411B-A1B5-6CE49D5C3330}"/>
    <hyperlink ref="B26" location="'Site-Element-Summary'!B28" display="'Site-Element-Summary'!B28" xr:uid="{F8AD1E2B-7CEB-41DF-9312-348AC9EF0A81}"/>
    <hyperlink ref="K26" location="'Site-Element-Summary'!B28" display="3-1.4" xr:uid="{A1A43CCC-7CC6-483A-8024-BDAB4021B0F6}"/>
    <hyperlink ref="B35" location="'Site-Element-Summary'!B48" display="'Site-Element-Summary'!B48" xr:uid="{ADEF5225-0193-4FEF-A92B-C6657AB2AD98}"/>
    <hyperlink ref="K35" location="'Site-Element-Summary'!B48" display="3-2.1" xr:uid="{1DA8A9E3-5D31-488A-8C58-83DD83B13F09}"/>
    <hyperlink ref="B42" location="'Site-Element-Summary'!B68" display="'Site-Element-Summary'!B68" xr:uid="{2205F571-B7E8-4665-923F-AF097B9699D0}"/>
    <hyperlink ref="K42" location="'Site-Element-Summary'!B68" display="9-1.1" xr:uid="{3F9F9AA0-46B9-43FB-8E52-10EE65F94535}"/>
    <hyperlink ref="B53" location="'Building-Elements-Summary'!B5" display="'Building-Elements-Summary'!B5" xr:uid="{F19D86C3-F098-4CB6-B8EB-08D18F16B756}"/>
    <hyperlink ref="K53" location="'Building-Elements-Summary'!B5" display="'Building-Elements-Summary'!B5" xr:uid="{FCDAD451-F3D2-419A-958C-79BB3C9CEF56}"/>
    <hyperlink ref="B69" location="'Building-Elements-Summary'!B30" display="'Building-Elements-Summary'!B30" xr:uid="{859B42EC-9586-4EF5-B08A-19363E03F5A3}"/>
    <hyperlink ref="K69" location="'Building-Elements-Summary'!B30" display="5-6.1" xr:uid="{1EE829DE-124B-4425-98A8-C279896ED3F9}"/>
    <hyperlink ref="B99" location="'Building-Elements-Summary'!B56" display="'Building-Elements-Summary'!B56" xr:uid="{16DE853A-E618-4EA4-88EE-7844B6E54D53}"/>
    <hyperlink ref="K99" location="'Building-Elements-Summary'!B56" display="9-1.5" xr:uid="{21D9566A-3B7F-4D97-845E-5FC038F9A936}"/>
    <hyperlink ref="B106" location="'Building-Elements-Summary'!B78" display="'Building-Elements-Summary'!B78" xr:uid="{056124F2-42AF-48EF-8F57-0542355BE9F0}"/>
    <hyperlink ref="K106" location="'Building-Elements-Summary'!B78" display="9-1.1" xr:uid="{37866FF7-6A45-4CC5-9F5F-AE8C19A1D636}"/>
    <hyperlink ref="B108" location="'Building-Elements-Summary'!B97" display="'Building-Elements-Summary'!B97" xr:uid="{4DC58BE3-D3C2-434A-9732-7BACBF81C58E}"/>
    <hyperlink ref="K108" location="'Building-Elements-Summary'!B97" display="10-1.3" xr:uid="{0748BEAA-42DD-4D72-9018-04C624A73E22}"/>
    <hyperlink ref="B126" location="'Indoor-Evironment-Summary'!B5" display="'Indoor-Evironment-Summary'!B5" xr:uid="{4E047BC7-54A7-4C6C-8D23-C8F9872CAF6D}"/>
    <hyperlink ref="K126" location="'Indoor-Evironment-Summary'!B5" display="'Indoor-Evironment-Summary'!B5" xr:uid="{906BB38D-AD35-4FD9-BA71-2637CC37870F}"/>
    <hyperlink ref="B149" location="'Waste-Management-Summary'!B5" display="'Waste-Management-Summary'!B5" xr:uid="{15901D88-CF54-4D70-A1D8-4C193F803FA9}"/>
    <hyperlink ref="K149" location="'Waste-Management-Summary'!B5" display="'Waste-Management-Summary'!B5" xr:uid="{C336F091-A0B4-48D0-95BE-B9037E2503F3}"/>
    <hyperlink ref="B163" location="'Innovation-Design-Summary'!B5" display="'Innovation-Design-Summary'!B5" xr:uid="{DCDFA638-6150-4B16-B9B2-186F77E5357A}"/>
    <hyperlink ref="K163" location="'Innovation-Design-Summary'!B5" display="'Innovation-Design-Summary'!B5" xr:uid="{389907F6-AAFB-4B10-B0C1-FBD4EE99E64A}"/>
  </hyperlinks>
  <printOptions horizontalCentered="1"/>
  <pageMargins left="0.75" right="0.75" top="0.97" bottom="1.08" header="0.4" footer="0.38"/>
  <pageSetup scale="70" fitToHeight="8" orientation="portrait" horizontalDpi="300" r:id="rId1"/>
  <headerFooter alignWithMargins="0">
    <oddHeader xml:space="preserve">&amp;LNavy Family Housing&amp;C&amp;"Arial,Bold"&amp;14Sustainable Development Workbook&amp;R&amp;"Arial,Bold"
</oddHeader>
    <oddFooter>&amp;L&amp;A&amp;RPage &amp;P</oddFooter>
  </headerFooter>
  <rowBreaks count="3" manualBreakCount="3">
    <brk id="51" min="1" max="9" man="1"/>
    <brk id="98" min="1" max="9" man="1"/>
    <brk id="148" min="1" max="9"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20F93-B7CD-472E-9B2C-84ECD889DB3F}">
  <dimension ref="B1:C85"/>
  <sheetViews>
    <sheetView workbookViewId="0">
      <selection activeCell="C8" sqref="C8"/>
    </sheetView>
  </sheetViews>
  <sheetFormatPr defaultRowHeight="12.75" x14ac:dyDescent="0.2"/>
  <cols>
    <col min="2" max="2" width="119.28515625" customWidth="1"/>
  </cols>
  <sheetData>
    <row r="1" spans="2:2" ht="13.5" thickBot="1" x14ac:dyDescent="0.25"/>
    <row r="2" spans="2:2" ht="25.5" customHeight="1" x14ac:dyDescent="0.25">
      <c r="B2" s="280" t="s">
        <v>3</v>
      </c>
    </row>
    <row r="3" spans="2:2" x14ac:dyDescent="0.2">
      <c r="B3" s="243" t="s">
        <v>2</v>
      </c>
    </row>
    <row r="4" spans="2:2" ht="26.25" customHeight="1" x14ac:dyDescent="0.2">
      <c r="B4" s="243" t="s">
        <v>422</v>
      </c>
    </row>
    <row r="5" spans="2:2" ht="9" customHeight="1" x14ac:dyDescent="0.2">
      <c r="B5" s="243"/>
    </row>
    <row r="6" spans="2:2" ht="60.75" customHeight="1" x14ac:dyDescent="0.2">
      <c r="B6" s="273" t="s">
        <v>431</v>
      </c>
    </row>
    <row r="7" spans="2:2" ht="57" customHeight="1" x14ac:dyDescent="0.2">
      <c r="B7" s="273" t="s">
        <v>289</v>
      </c>
    </row>
    <row r="8" spans="2:2" ht="72.75" customHeight="1" x14ac:dyDescent="0.2">
      <c r="B8" s="273" t="s">
        <v>290</v>
      </c>
    </row>
    <row r="9" spans="2:2" x14ac:dyDescent="0.2">
      <c r="B9" s="273"/>
    </row>
    <row r="10" spans="2:2" x14ac:dyDescent="0.2">
      <c r="B10" s="275" t="s">
        <v>353</v>
      </c>
    </row>
    <row r="11" spans="2:2" x14ac:dyDescent="0.2">
      <c r="B11" s="276" t="s">
        <v>292</v>
      </c>
    </row>
    <row r="12" spans="2:2" x14ac:dyDescent="0.2">
      <c r="B12" s="276" t="s">
        <v>291</v>
      </c>
    </row>
    <row r="13" spans="2:2" x14ac:dyDescent="0.2">
      <c r="B13" s="276" t="s">
        <v>293</v>
      </c>
    </row>
    <row r="14" spans="2:2" x14ac:dyDescent="0.2">
      <c r="B14" s="276" t="s">
        <v>294</v>
      </c>
    </row>
    <row r="15" spans="2:2" x14ac:dyDescent="0.2">
      <c r="B15" s="276" t="s">
        <v>295</v>
      </c>
    </row>
    <row r="16" spans="2:2" x14ac:dyDescent="0.2">
      <c r="B16" s="276" t="s">
        <v>296</v>
      </c>
    </row>
    <row r="17" spans="2:2" x14ac:dyDescent="0.2">
      <c r="B17" s="283"/>
    </row>
    <row r="18" spans="2:2" x14ac:dyDescent="0.2">
      <c r="B18" s="283"/>
    </row>
    <row r="19" spans="2:2" x14ac:dyDescent="0.2">
      <c r="B19" s="276" t="s">
        <v>108</v>
      </c>
    </row>
    <row r="20" spans="2:2" ht="13.5" thickBot="1" x14ac:dyDescent="0.25">
      <c r="B20" s="273"/>
    </row>
    <row r="21" spans="2:2" ht="13.5" thickBot="1" x14ac:dyDescent="0.25">
      <c r="B21" s="274"/>
    </row>
    <row r="22" spans="2:2" x14ac:dyDescent="0.2">
      <c r="B22" s="273"/>
    </row>
    <row r="23" spans="2:2" ht="15.75" x14ac:dyDescent="0.25">
      <c r="B23" s="281" t="s">
        <v>168</v>
      </c>
    </row>
    <row r="24" spans="2:2" ht="15.75" x14ac:dyDescent="0.25">
      <c r="B24" s="281"/>
    </row>
    <row r="25" spans="2:2" x14ac:dyDescent="0.2">
      <c r="B25" s="322" t="s">
        <v>456</v>
      </c>
    </row>
    <row r="26" spans="2:2" ht="26.25" customHeight="1" x14ac:dyDescent="0.2">
      <c r="B26" s="243" t="s">
        <v>428</v>
      </c>
    </row>
    <row r="27" spans="2:2" ht="15.75" customHeight="1" x14ac:dyDescent="0.2">
      <c r="B27" s="243"/>
    </row>
    <row r="28" spans="2:2" ht="127.5" x14ac:dyDescent="0.2">
      <c r="B28" s="316" t="s">
        <v>272</v>
      </c>
    </row>
    <row r="29" spans="2:2" ht="66" customHeight="1" x14ac:dyDescent="0.2">
      <c r="B29" s="316" t="s">
        <v>273</v>
      </c>
    </row>
    <row r="30" spans="2:2" ht="33" customHeight="1" x14ac:dyDescent="0.2">
      <c r="B30" s="316" t="s">
        <v>274</v>
      </c>
    </row>
    <row r="31" spans="2:2" ht="33" customHeight="1" x14ac:dyDescent="0.2">
      <c r="B31" s="316" t="s">
        <v>275</v>
      </c>
    </row>
    <row r="32" spans="2:2" ht="27" customHeight="1" x14ac:dyDescent="0.2">
      <c r="B32" s="316" t="s">
        <v>276</v>
      </c>
    </row>
    <row r="33" spans="2:3" x14ac:dyDescent="0.2">
      <c r="B33" s="270"/>
    </row>
    <row r="34" spans="2:3" x14ac:dyDescent="0.2">
      <c r="B34" s="243" t="s">
        <v>353</v>
      </c>
      <c r="C34" s="24"/>
    </row>
    <row r="35" spans="2:3" x14ac:dyDescent="0.2">
      <c r="B35" s="244" t="s">
        <v>277</v>
      </c>
      <c r="C35" s="24"/>
    </row>
    <row r="36" spans="2:3" x14ac:dyDescent="0.2">
      <c r="B36" s="244" t="s">
        <v>278</v>
      </c>
      <c r="C36" s="24"/>
    </row>
    <row r="37" spans="2:3" x14ac:dyDescent="0.2">
      <c r="B37" s="244" t="s">
        <v>279</v>
      </c>
      <c r="C37" s="24"/>
    </row>
    <row r="38" spans="2:3" x14ac:dyDescent="0.2">
      <c r="B38" s="244" t="s">
        <v>280</v>
      </c>
      <c r="C38" s="24"/>
    </row>
    <row r="39" spans="2:3" x14ac:dyDescent="0.2">
      <c r="B39" s="244" t="s">
        <v>108</v>
      </c>
      <c r="C39" s="24"/>
    </row>
    <row r="40" spans="2:3" ht="13.5" thickBot="1" x14ac:dyDescent="0.25">
      <c r="B40" s="271"/>
    </row>
    <row r="41" spans="2:3" ht="13.5" thickBot="1" x14ac:dyDescent="0.25"/>
    <row r="42" spans="2:3" x14ac:dyDescent="0.2">
      <c r="B42" s="272"/>
    </row>
    <row r="43" spans="2:3" ht="15.75" x14ac:dyDescent="0.25">
      <c r="B43" s="281" t="s">
        <v>169</v>
      </c>
    </row>
    <row r="44" spans="2:3" x14ac:dyDescent="0.2">
      <c r="B44" s="322" t="s">
        <v>457</v>
      </c>
    </row>
    <row r="45" spans="2:3" ht="15.75" x14ac:dyDescent="0.25">
      <c r="B45" s="281"/>
    </row>
    <row r="46" spans="2:3" x14ac:dyDescent="0.2">
      <c r="B46" s="243" t="s">
        <v>429</v>
      </c>
    </row>
    <row r="47" spans="2:3" x14ac:dyDescent="0.2">
      <c r="B47" s="243"/>
    </row>
    <row r="48" spans="2:3" ht="63.75" x14ac:dyDescent="0.2">
      <c r="B48" s="316" t="s">
        <v>281</v>
      </c>
    </row>
    <row r="49" spans="2:2" ht="48.75" customHeight="1" x14ac:dyDescent="0.2">
      <c r="B49" s="316" t="s">
        <v>282</v>
      </c>
    </row>
    <row r="50" spans="2:2" ht="26.25" customHeight="1" x14ac:dyDescent="0.2">
      <c r="B50" s="316" t="s">
        <v>283</v>
      </c>
    </row>
    <row r="51" spans="2:2" x14ac:dyDescent="0.2">
      <c r="B51" s="242"/>
    </row>
    <row r="52" spans="2:2" x14ac:dyDescent="0.2">
      <c r="B52" s="243" t="s">
        <v>353</v>
      </c>
    </row>
    <row r="53" spans="2:2" x14ac:dyDescent="0.2">
      <c r="B53" s="244" t="s">
        <v>279</v>
      </c>
    </row>
    <row r="54" spans="2:2" x14ac:dyDescent="0.2">
      <c r="B54" s="244" t="s">
        <v>284</v>
      </c>
    </row>
    <row r="55" spans="2:2" x14ac:dyDescent="0.2">
      <c r="B55" s="244" t="s">
        <v>286</v>
      </c>
    </row>
    <row r="56" spans="2:2" x14ac:dyDescent="0.2">
      <c r="B56" s="244" t="s">
        <v>285</v>
      </c>
    </row>
    <row r="57" spans="2:2" x14ac:dyDescent="0.2">
      <c r="B57" s="244"/>
    </row>
    <row r="58" spans="2:2" x14ac:dyDescent="0.2">
      <c r="B58" s="244" t="s">
        <v>108</v>
      </c>
    </row>
    <row r="59" spans="2:2" ht="13.5" thickBot="1" x14ac:dyDescent="0.25">
      <c r="B59" s="245"/>
    </row>
    <row r="60" spans="2:2" ht="13.5" thickBot="1" x14ac:dyDescent="0.25"/>
    <row r="61" spans="2:2" x14ac:dyDescent="0.2">
      <c r="B61" s="272"/>
    </row>
    <row r="62" spans="2:2" ht="15.75" x14ac:dyDescent="0.25">
      <c r="B62" s="281" t="s">
        <v>170</v>
      </c>
    </row>
    <row r="63" spans="2:2" x14ac:dyDescent="0.2">
      <c r="B63" s="322" t="s">
        <v>458</v>
      </c>
    </row>
    <row r="64" spans="2:2" ht="15.75" x14ac:dyDescent="0.25">
      <c r="B64" s="281"/>
    </row>
    <row r="65" spans="2:2" x14ac:dyDescent="0.2">
      <c r="B65" s="243" t="s">
        <v>430</v>
      </c>
    </row>
    <row r="66" spans="2:2" x14ac:dyDescent="0.2">
      <c r="B66" s="243"/>
    </row>
    <row r="67" spans="2:2" ht="59.25" customHeight="1" x14ac:dyDescent="0.2">
      <c r="B67" s="316" t="s">
        <v>287</v>
      </c>
    </row>
    <row r="68" spans="2:2" ht="48" customHeight="1" x14ac:dyDescent="0.2">
      <c r="B68" s="316" t="s">
        <v>288</v>
      </c>
    </row>
    <row r="69" spans="2:2" ht="180.75" customHeight="1" x14ac:dyDescent="0.2">
      <c r="B69" s="332" t="s">
        <v>45</v>
      </c>
    </row>
    <row r="70" spans="2:2" x14ac:dyDescent="0.2">
      <c r="B70" s="242"/>
    </row>
    <row r="71" spans="2:2" x14ac:dyDescent="0.2">
      <c r="B71" s="243" t="s">
        <v>353</v>
      </c>
    </row>
    <row r="72" spans="2:2" x14ac:dyDescent="0.2">
      <c r="B72" s="244" t="s">
        <v>46</v>
      </c>
    </row>
    <row r="73" spans="2:2" x14ac:dyDescent="0.2">
      <c r="B73" s="244" t="s">
        <v>47</v>
      </c>
    </row>
    <row r="74" spans="2:2" x14ac:dyDescent="0.2">
      <c r="B74" s="244" t="s">
        <v>279</v>
      </c>
    </row>
    <row r="75" spans="2:2" x14ac:dyDescent="0.2">
      <c r="B75" s="244"/>
    </row>
    <row r="76" spans="2:2" x14ac:dyDescent="0.2">
      <c r="B76" s="244" t="s">
        <v>108</v>
      </c>
    </row>
    <row r="77" spans="2:2" ht="13.5" thickBot="1" x14ac:dyDescent="0.25">
      <c r="B77" s="277"/>
    </row>
    <row r="79" spans="2:2" x14ac:dyDescent="0.2">
      <c r="B79" s="24"/>
    </row>
    <row r="80" spans="2:2" ht="15.75" x14ac:dyDescent="0.25">
      <c r="B80" s="267"/>
    </row>
    <row r="81" spans="2:2" x14ac:dyDescent="0.2">
      <c r="B81" s="268"/>
    </row>
    <row r="82" spans="2:2" x14ac:dyDescent="0.2">
      <c r="B82" s="24"/>
    </row>
    <row r="83" spans="2:2" x14ac:dyDescent="0.2">
      <c r="B83" s="24"/>
    </row>
    <row r="84" spans="2:2" x14ac:dyDescent="0.2">
      <c r="B84" s="268"/>
    </row>
    <row r="85" spans="2:2" x14ac:dyDescent="0.2">
      <c r="B85" s="24"/>
    </row>
  </sheetData>
  <phoneticPr fontId="0" type="noConversion"/>
  <hyperlinks>
    <hyperlink ref="B11" r:id="rId1" xr:uid="{CFD8C9CA-1E1D-4241-AB2C-402F181B8F49}"/>
    <hyperlink ref="B12" r:id="rId2" xr:uid="{77ED17D0-E7E5-4792-B572-8A0585B682E3}"/>
    <hyperlink ref="B13" r:id="rId3" xr:uid="{7F08C4AF-247F-4FFB-B572-584791A74B96}"/>
    <hyperlink ref="B14" r:id="rId4" xr:uid="{6819B79D-6F8B-4A74-938F-ADCC5BB5B086}"/>
    <hyperlink ref="B16" r:id="rId5" xr:uid="{813987A7-F0C4-4F90-B835-130682F4CBE9}"/>
    <hyperlink ref="B35" r:id="rId6" xr:uid="{5E9771DB-139B-445E-B02C-ACB045C72415}"/>
    <hyperlink ref="B36" r:id="rId7" xr:uid="{87F1356F-D98A-4FB3-BC15-B24A61F55D97}"/>
    <hyperlink ref="B37" r:id="rId8" xr:uid="{087993C2-4C6F-4F84-A9B3-1D2E6D66DF5F}"/>
    <hyperlink ref="B38" r:id="rId9" xr:uid="{C824E60F-0086-4E92-BF58-ADF92E278D9B}"/>
    <hyperlink ref="B53" r:id="rId10" xr:uid="{078CF006-60D4-4F7C-835C-88CEFD20B743}"/>
    <hyperlink ref="B54" r:id="rId11" xr:uid="{18B1DE2F-1533-45BB-8A00-D84B065F845F}"/>
    <hyperlink ref="B55" r:id="rId12" xr:uid="{E2C5E07D-2436-47D4-B0B0-B638BB729CB8}"/>
    <hyperlink ref="B56" r:id="rId13" xr:uid="{51F080B1-7ACD-496F-9B32-CF931E717860}"/>
    <hyperlink ref="B72" r:id="rId14" xr:uid="{146ECF0A-29C1-44FD-8489-223D0C7444A0}"/>
    <hyperlink ref="B73" r:id="rId15" xr:uid="{55ECE89B-9A5C-44AB-B807-2B960C139C5E}"/>
    <hyperlink ref="B74" r:id="rId16" xr:uid="{D06DE89C-66BC-4442-9517-124D46DE186C}"/>
    <hyperlink ref="B2" location="'Sustainable Development '!C21" display="Site Planning &amp; Design" xr:uid="{2D166F56-9799-4AF4-8A3E-27506E3B8837}"/>
    <hyperlink ref="B19" location="'Sustainable Development '!C21" display="&lt;&lt; Back" xr:uid="{09602050-39E6-4A80-B0B2-2B7BAC166113}"/>
    <hyperlink ref="B23" location="'Sustainable Development '!B26" display="Site Development &amp; Landscaping" xr:uid="{A2F10CEA-8AC1-4241-A7E3-0E0D5245048B}"/>
    <hyperlink ref="B39" location="'Sustainable Development '!B26" display="&lt;&lt; Back" xr:uid="{38E41681-05A1-404F-ADE2-3DDEE11D6614}"/>
    <hyperlink ref="B43" location="'Sustainable Development '!C35" display="Site Water Management" xr:uid="{C133ADC2-D25C-4716-ACF2-6E3028DF1B7C}"/>
    <hyperlink ref="B58" location="'Sustainable Development '!C35" display="&lt;&lt; Back" xr:uid="{6CD4FA8B-84FA-4A4B-8817-CA80CAC6DB1F}"/>
    <hyperlink ref="B62" location="'Sustainable Development '!C42" display="Site Energy Management" xr:uid="{55C189A1-B345-480E-A60C-31269424286C}"/>
    <hyperlink ref="B76" location="'Sustainable Development '!C42" display="&lt;&lt; Back" xr:uid="{33574A9B-86CE-46C3-9918-02A7E68620AB}"/>
    <hyperlink ref="B15" r:id="rId17" xr:uid="{8E08D556-84EF-450E-9858-43EDC737BA98}"/>
  </hyperlinks>
  <pageMargins left="0.75" right="0.75" top="1" bottom="1" header="0.5" footer="0.5"/>
  <pageSetup orientation="portrait" horizontalDpi="300" verticalDpi="300" r:id="rId18"/>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C9671-B764-4397-9461-D173660F5FE2}">
  <dimension ref="A3:C112"/>
  <sheetViews>
    <sheetView zoomScaleNormal="75" zoomScaleSheetLayoutView="50" workbookViewId="0">
      <selection activeCell="B5" sqref="B5"/>
    </sheetView>
  </sheetViews>
  <sheetFormatPr defaultRowHeight="12.75" x14ac:dyDescent="0.2"/>
  <cols>
    <col min="1" max="1" width="4.7109375" style="335" customWidth="1"/>
    <col min="2" max="2" width="121.140625" style="335" customWidth="1"/>
    <col min="3" max="3" width="17.28515625" style="335" customWidth="1"/>
    <col min="4" max="4" width="23.85546875" style="335" customWidth="1"/>
    <col min="5" max="5" width="22.5703125" style="335" customWidth="1"/>
    <col min="6" max="16384" width="9.140625" style="335"/>
  </cols>
  <sheetData>
    <row r="3" spans="2:2" s="333" customFormat="1" ht="13.5" thickBot="1" x14ac:dyDescent="0.25"/>
    <row r="4" spans="2:2" x14ac:dyDescent="0.2">
      <c r="B4" s="334"/>
    </row>
    <row r="5" spans="2:2" s="337" customFormat="1" ht="15.75" x14ac:dyDescent="0.25">
      <c r="B5" s="281" t="s">
        <v>172</v>
      </c>
    </row>
    <row r="6" spans="2:2" s="339" customFormat="1" x14ac:dyDescent="0.2">
      <c r="B6" s="338" t="s">
        <v>48</v>
      </c>
    </row>
    <row r="7" spans="2:2" s="337" customFormat="1" x14ac:dyDescent="0.2">
      <c r="B7" s="336"/>
    </row>
    <row r="8" spans="2:2" s="339" customFormat="1" x14ac:dyDescent="0.2">
      <c r="B8" s="340" t="s">
        <v>65</v>
      </c>
    </row>
    <row r="9" spans="2:2" s="339" customFormat="1" x14ac:dyDescent="0.2">
      <c r="B9" s="340"/>
    </row>
    <row r="10" spans="2:2" s="339" customFormat="1" ht="60.75" customHeight="1" x14ac:dyDescent="0.2">
      <c r="B10" s="316" t="s">
        <v>55</v>
      </c>
    </row>
    <row r="11" spans="2:2" ht="56.25" customHeight="1" x14ac:dyDescent="0.2">
      <c r="B11" s="341" t="s">
        <v>56</v>
      </c>
    </row>
    <row r="12" spans="2:2" ht="114.75" x14ac:dyDescent="0.2">
      <c r="B12" s="316" t="s">
        <v>57</v>
      </c>
    </row>
    <row r="13" spans="2:2" ht="27" customHeight="1" x14ac:dyDescent="0.2">
      <c r="B13" s="341" t="s">
        <v>58</v>
      </c>
    </row>
    <row r="14" spans="2:2" ht="33" customHeight="1" x14ac:dyDescent="0.2">
      <c r="B14" s="341" t="s">
        <v>59</v>
      </c>
    </row>
    <row r="15" spans="2:2" ht="80.25" customHeight="1" x14ac:dyDescent="0.2">
      <c r="B15" s="316" t="s">
        <v>60</v>
      </c>
    </row>
    <row r="16" spans="2:2" ht="39" customHeight="1" x14ac:dyDescent="0.2">
      <c r="B16" s="341" t="s">
        <v>61</v>
      </c>
    </row>
    <row r="17" spans="2:2" x14ac:dyDescent="0.2">
      <c r="B17" s="342"/>
    </row>
    <row r="18" spans="2:2" s="339" customFormat="1" x14ac:dyDescent="0.2">
      <c r="B18" s="340" t="s">
        <v>353</v>
      </c>
    </row>
    <row r="19" spans="2:2" x14ac:dyDescent="0.2">
      <c r="B19" s="244" t="s">
        <v>279</v>
      </c>
    </row>
    <row r="20" spans="2:2" x14ac:dyDescent="0.2">
      <c r="B20" s="244" t="s">
        <v>62</v>
      </c>
    </row>
    <row r="21" spans="2:2" x14ac:dyDescent="0.2">
      <c r="B21" s="244" t="s">
        <v>63</v>
      </c>
    </row>
    <row r="22" spans="2:2" x14ac:dyDescent="0.2">
      <c r="B22" s="244" t="s">
        <v>64</v>
      </c>
    </row>
    <row r="23" spans="2:2" x14ac:dyDescent="0.2">
      <c r="B23" s="343"/>
    </row>
    <row r="24" spans="2:2" x14ac:dyDescent="0.2">
      <c r="B24" s="343" t="s">
        <v>108</v>
      </c>
    </row>
    <row r="25" spans="2:2" ht="28.5" customHeight="1" thickBot="1" x14ac:dyDescent="0.25">
      <c r="B25" s="344"/>
    </row>
    <row r="26" spans="2:2" ht="55.5" customHeight="1" x14ac:dyDescent="0.2"/>
    <row r="27" spans="2:2" ht="13.5" thickBot="1" x14ac:dyDescent="0.25"/>
    <row r="28" spans="2:2" x14ac:dyDescent="0.2">
      <c r="B28" s="334"/>
    </row>
    <row r="29" spans="2:2" s="337" customFormat="1" x14ac:dyDescent="0.2">
      <c r="B29" s="336" t="s">
        <v>173</v>
      </c>
    </row>
    <row r="30" spans="2:2" s="339" customFormat="1" x14ac:dyDescent="0.2">
      <c r="B30" s="338" t="s">
        <v>49</v>
      </c>
    </row>
    <row r="31" spans="2:2" s="337" customFormat="1" x14ac:dyDescent="0.2">
      <c r="B31" s="336"/>
    </row>
    <row r="32" spans="2:2" s="339" customFormat="1" x14ac:dyDescent="0.2">
      <c r="B32" s="340" t="s">
        <v>66</v>
      </c>
    </row>
    <row r="33" spans="2:2" s="339" customFormat="1" x14ac:dyDescent="0.2">
      <c r="B33" s="340"/>
    </row>
    <row r="34" spans="2:2" ht="76.5" customHeight="1" x14ac:dyDescent="0.2">
      <c r="B34" s="341" t="s">
        <v>67</v>
      </c>
    </row>
    <row r="35" spans="2:2" ht="60" customHeight="1" x14ac:dyDescent="0.2">
      <c r="B35" s="341" t="s">
        <v>68</v>
      </c>
    </row>
    <row r="36" spans="2:2" ht="21.75" customHeight="1" x14ac:dyDescent="0.2">
      <c r="B36" s="341" t="s">
        <v>50</v>
      </c>
    </row>
    <row r="37" spans="2:2" ht="36.75" customHeight="1" x14ac:dyDescent="0.2">
      <c r="B37" s="341" t="s">
        <v>69</v>
      </c>
    </row>
    <row r="38" spans="2:2" ht="57" customHeight="1" x14ac:dyDescent="0.2">
      <c r="B38" s="341" t="s">
        <v>70</v>
      </c>
    </row>
    <row r="39" spans="2:2" ht="27.75" customHeight="1" x14ac:dyDescent="0.2">
      <c r="B39" s="341" t="s">
        <v>71</v>
      </c>
    </row>
    <row r="40" spans="2:2" x14ac:dyDescent="0.2">
      <c r="B40" s="342"/>
    </row>
    <row r="41" spans="2:2" s="339" customFormat="1" x14ac:dyDescent="0.2">
      <c r="B41" s="340" t="s">
        <v>353</v>
      </c>
    </row>
    <row r="42" spans="2:2" x14ac:dyDescent="0.2">
      <c r="B42" s="244" t="s">
        <v>72</v>
      </c>
    </row>
    <row r="43" spans="2:2" x14ac:dyDescent="0.2">
      <c r="B43" s="244" t="s">
        <v>73</v>
      </c>
    </row>
    <row r="44" spans="2:2" x14ac:dyDescent="0.2">
      <c r="B44" s="244" t="s">
        <v>74</v>
      </c>
    </row>
    <row r="45" spans="2:2" x14ac:dyDescent="0.2">
      <c r="B45" s="244" t="s">
        <v>75</v>
      </c>
    </row>
    <row r="46" spans="2:2" x14ac:dyDescent="0.2">
      <c r="B46" s="244" t="s">
        <v>76</v>
      </c>
    </row>
    <row r="47" spans="2:2" x14ac:dyDescent="0.2">
      <c r="B47" s="343"/>
    </row>
    <row r="48" spans="2:2" x14ac:dyDescent="0.2">
      <c r="B48" s="343" t="s">
        <v>108</v>
      </c>
    </row>
    <row r="49" spans="2:2" ht="13.5" thickBot="1" x14ac:dyDescent="0.25">
      <c r="B49" s="344"/>
    </row>
    <row r="51" spans="2:2" ht="13.5" thickBot="1" x14ac:dyDescent="0.25"/>
    <row r="52" spans="2:2" x14ac:dyDescent="0.2">
      <c r="B52" s="334"/>
    </row>
    <row r="53" spans="2:2" s="337" customFormat="1" x14ac:dyDescent="0.2">
      <c r="B53" s="336" t="s">
        <v>174</v>
      </c>
    </row>
    <row r="54" spans="2:2" s="339" customFormat="1" x14ac:dyDescent="0.2">
      <c r="B54" s="338" t="s">
        <v>51</v>
      </c>
    </row>
    <row r="55" spans="2:2" s="337" customFormat="1" x14ac:dyDescent="0.2">
      <c r="B55" s="336"/>
    </row>
    <row r="56" spans="2:2" s="339" customFormat="1" x14ac:dyDescent="0.2">
      <c r="B56" s="340" t="s">
        <v>77</v>
      </c>
    </row>
    <row r="57" spans="2:2" s="339" customFormat="1" x14ac:dyDescent="0.2">
      <c r="B57" s="340"/>
    </row>
    <row r="58" spans="2:2" ht="24.75" customHeight="1" x14ac:dyDescent="0.2">
      <c r="B58" s="341" t="s">
        <v>78</v>
      </c>
    </row>
    <row r="59" spans="2:2" ht="76.5" x14ac:dyDescent="0.2">
      <c r="B59" s="341" t="s">
        <v>79</v>
      </c>
    </row>
    <row r="60" spans="2:2" ht="38.25" customHeight="1" x14ac:dyDescent="0.2">
      <c r="B60" s="341" t="s">
        <v>52</v>
      </c>
    </row>
    <row r="61" spans="2:2" x14ac:dyDescent="0.2">
      <c r="B61" s="342"/>
    </row>
    <row r="62" spans="2:2" s="339" customFormat="1" x14ac:dyDescent="0.2">
      <c r="B62" s="340" t="s">
        <v>353</v>
      </c>
    </row>
    <row r="63" spans="2:2" x14ac:dyDescent="0.2">
      <c r="B63" s="244" t="s">
        <v>4</v>
      </c>
    </row>
    <row r="64" spans="2:2" x14ac:dyDescent="0.2">
      <c r="B64" s="244" t="s">
        <v>5</v>
      </c>
    </row>
    <row r="65" spans="2:2" x14ac:dyDescent="0.2">
      <c r="B65" s="343"/>
    </row>
    <row r="66" spans="2:2" x14ac:dyDescent="0.2">
      <c r="B66" s="343" t="s">
        <v>108</v>
      </c>
    </row>
    <row r="67" spans="2:2" ht="13.5" thickBot="1" x14ac:dyDescent="0.25">
      <c r="B67" s="344"/>
    </row>
    <row r="69" spans="2:2" ht="13.5" thickBot="1" x14ac:dyDescent="0.25"/>
    <row r="70" spans="2:2" x14ac:dyDescent="0.2">
      <c r="B70" s="334"/>
    </row>
    <row r="71" spans="2:2" s="337" customFormat="1" x14ac:dyDescent="0.2">
      <c r="B71" s="336" t="s">
        <v>175</v>
      </c>
    </row>
    <row r="72" spans="2:2" s="339" customFormat="1" x14ac:dyDescent="0.2">
      <c r="B72" s="338" t="s">
        <v>53</v>
      </c>
    </row>
    <row r="73" spans="2:2" s="337" customFormat="1" x14ac:dyDescent="0.2">
      <c r="B73" s="336"/>
    </row>
    <row r="74" spans="2:2" s="339" customFormat="1" x14ac:dyDescent="0.2">
      <c r="B74" s="340" t="s">
        <v>6</v>
      </c>
    </row>
    <row r="75" spans="2:2" s="339" customFormat="1" x14ac:dyDescent="0.2">
      <c r="B75" s="340"/>
    </row>
    <row r="76" spans="2:2" ht="75.75" customHeight="1" x14ac:dyDescent="0.2">
      <c r="B76" s="341" t="s">
        <v>7</v>
      </c>
    </row>
    <row r="77" spans="2:2" ht="83.25" customHeight="1" x14ac:dyDescent="0.2">
      <c r="B77" s="341" t="s">
        <v>8</v>
      </c>
    </row>
    <row r="78" spans="2:2" ht="14.25" customHeight="1" x14ac:dyDescent="0.2">
      <c r="B78" s="341"/>
    </row>
    <row r="79" spans="2:2" s="339" customFormat="1" x14ac:dyDescent="0.2">
      <c r="B79" s="340" t="s">
        <v>353</v>
      </c>
    </row>
    <row r="80" spans="2:2" x14ac:dyDescent="0.2">
      <c r="B80" s="244" t="s">
        <v>9</v>
      </c>
    </row>
    <row r="81" spans="1:2" x14ac:dyDescent="0.2">
      <c r="B81" s="343"/>
    </row>
    <row r="82" spans="1:2" x14ac:dyDescent="0.2">
      <c r="B82" s="343" t="s">
        <v>108</v>
      </c>
    </row>
    <row r="83" spans="1:2" ht="13.5" thickBot="1" x14ac:dyDescent="0.25">
      <c r="B83" s="344"/>
    </row>
    <row r="85" spans="1:2" ht="13.5" thickBot="1" x14ac:dyDescent="0.25"/>
    <row r="86" spans="1:2" x14ac:dyDescent="0.2">
      <c r="B86" s="334"/>
    </row>
    <row r="87" spans="1:2" s="337" customFormat="1" x14ac:dyDescent="0.2">
      <c r="A87" s="335"/>
      <c r="B87" s="336" t="s">
        <v>176</v>
      </c>
    </row>
    <row r="88" spans="1:2" s="339" customFormat="1" x14ac:dyDescent="0.2">
      <c r="A88" s="337"/>
      <c r="B88" s="338" t="s">
        <v>54</v>
      </c>
    </row>
    <row r="89" spans="1:2" s="337" customFormat="1" x14ac:dyDescent="0.2">
      <c r="A89" s="339"/>
      <c r="B89" s="336"/>
    </row>
    <row r="90" spans="1:2" s="339" customFormat="1" x14ac:dyDescent="0.2">
      <c r="A90" s="337"/>
      <c r="B90" s="340" t="s">
        <v>12</v>
      </c>
    </row>
    <row r="91" spans="1:2" s="339" customFormat="1" x14ac:dyDescent="0.2">
      <c r="B91" s="340"/>
    </row>
    <row r="92" spans="1:2" ht="156.75" customHeight="1" x14ac:dyDescent="0.2">
      <c r="A92" s="339"/>
      <c r="B92" s="341" t="s">
        <v>10</v>
      </c>
    </row>
    <row r="93" spans="1:2" ht="30.75" customHeight="1" x14ac:dyDescent="0.2">
      <c r="B93" s="341" t="s">
        <v>11</v>
      </c>
    </row>
    <row r="94" spans="1:2" ht="39.75" customHeight="1" x14ac:dyDescent="0.2">
      <c r="B94" s="341" t="s">
        <v>13</v>
      </c>
    </row>
    <row r="95" spans="1:2" ht="21" customHeight="1" x14ac:dyDescent="0.2">
      <c r="B95" s="341" t="s">
        <v>14</v>
      </c>
    </row>
    <row r="96" spans="1:2" x14ac:dyDescent="0.2">
      <c r="B96" s="342"/>
    </row>
    <row r="97" spans="1:3" s="339" customFormat="1" x14ac:dyDescent="0.2">
      <c r="A97" s="335"/>
      <c r="B97" s="340" t="s">
        <v>353</v>
      </c>
    </row>
    <row r="98" spans="1:3" x14ac:dyDescent="0.2">
      <c r="A98" s="339"/>
      <c r="B98" s="244" t="s">
        <v>15</v>
      </c>
    </row>
    <row r="99" spans="1:3" x14ac:dyDescent="0.2">
      <c r="B99" s="244" t="s">
        <v>16</v>
      </c>
    </row>
    <row r="100" spans="1:3" x14ac:dyDescent="0.2">
      <c r="B100" s="343"/>
    </row>
    <row r="101" spans="1:3" x14ac:dyDescent="0.2">
      <c r="B101" s="343" t="s">
        <v>108</v>
      </c>
    </row>
    <row r="102" spans="1:3" ht="13.5" thickBot="1" x14ac:dyDescent="0.25">
      <c r="B102" s="345"/>
    </row>
    <row r="104" spans="1:3" x14ac:dyDescent="0.2">
      <c r="A104" s="346"/>
      <c r="B104" s="346"/>
      <c r="C104" s="346"/>
    </row>
    <row r="105" spans="1:3" x14ac:dyDescent="0.2">
      <c r="A105" s="346"/>
      <c r="B105" s="347"/>
      <c r="C105" s="346"/>
    </row>
    <row r="106" spans="1:3" x14ac:dyDescent="0.2">
      <c r="A106" s="346"/>
      <c r="B106" s="348"/>
      <c r="C106" s="346"/>
    </row>
    <row r="107" spans="1:3" s="339" customFormat="1" x14ac:dyDescent="0.2">
      <c r="A107" s="346"/>
      <c r="B107" s="349"/>
      <c r="C107" s="350"/>
    </row>
    <row r="108" spans="1:3" x14ac:dyDescent="0.2">
      <c r="A108" s="350"/>
      <c r="B108" s="347"/>
      <c r="C108" s="346"/>
    </row>
    <row r="109" spans="1:3" x14ac:dyDescent="0.2">
      <c r="A109" s="346"/>
      <c r="B109" s="347"/>
      <c r="C109" s="346"/>
    </row>
    <row r="110" spans="1:3" s="339" customFormat="1" x14ac:dyDescent="0.2">
      <c r="A110" s="346"/>
      <c r="B110" s="349"/>
      <c r="C110" s="350"/>
    </row>
    <row r="111" spans="1:3" x14ac:dyDescent="0.2">
      <c r="A111" s="350"/>
      <c r="B111" s="347"/>
      <c r="C111" s="346"/>
    </row>
    <row r="112" spans="1:3" x14ac:dyDescent="0.2">
      <c r="A112" s="346"/>
      <c r="B112" s="346"/>
      <c r="C112" s="346"/>
    </row>
  </sheetData>
  <phoneticPr fontId="0" type="noConversion"/>
  <hyperlinks>
    <hyperlink ref="B19" r:id="rId1" xr:uid="{D536A9A0-2FD4-4CAC-A445-4CCBE2740AED}"/>
    <hyperlink ref="B20" r:id="rId2" xr:uid="{B4FFF9DF-9B80-4CA9-A74E-A5DF4747B3BD}"/>
    <hyperlink ref="B21" r:id="rId3" xr:uid="{9DA50608-CBA5-4895-94CC-36409A7F559B}"/>
    <hyperlink ref="B22" r:id="rId4" xr:uid="{DD5081B9-93C0-4A3D-885E-8841C79AFBB6}"/>
    <hyperlink ref="B42" r:id="rId5" xr:uid="{4C24560E-0301-4F6E-9A1C-9E9D58294CB9}"/>
    <hyperlink ref="B43" r:id="rId6" xr:uid="{F4ADE897-EE12-464B-BE20-57FD7A558F06}"/>
    <hyperlink ref="B44" r:id="rId7" xr:uid="{86D2E59A-E3D6-46A0-8476-0AF51F854E83}"/>
    <hyperlink ref="B45" r:id="rId8" xr:uid="{CFC81C0C-7563-4A90-860B-C9CEED551D7D}"/>
    <hyperlink ref="B46" r:id="rId9" xr:uid="{61E2CBBC-2315-4BD5-8C24-F8250232D7CF}"/>
    <hyperlink ref="B63" r:id="rId10" xr:uid="{D9B851B8-482D-4596-8221-5C618C4927A8}"/>
    <hyperlink ref="B64" r:id="rId11" xr:uid="{27B3D742-948E-4397-BE79-4AB3A89D3085}"/>
    <hyperlink ref="B98" r:id="rId12" xr:uid="{DB67B5F7-2A1D-42EA-9FFB-25EC13AF88E7}"/>
    <hyperlink ref="B99" r:id="rId13" xr:uid="{2B5BD4D1-8B2E-47CE-85B6-A25F89356BC6}"/>
    <hyperlink ref="B5" location="'Sustainable Development '!C53" display="Building Envelope Design" xr:uid="{EB4D763F-42FE-4D48-AE6E-253D98B1B088}"/>
    <hyperlink ref="B24" location="'Sustainable Development '!C53" display="&lt;&lt; Back" xr:uid="{A933E349-DBF1-47EA-86A4-984F0741E480}"/>
    <hyperlink ref="B29" location="'Sustainable Development '!B69" display="Building HVAC &amp; DHW Design" xr:uid="{96C77036-B4F6-40EE-A3F1-9F3BDA3678C0}"/>
    <hyperlink ref="B48" location="'Sustainable Development '!B69" display="&lt;&lt; Back" xr:uid="{3A620015-2BE7-4E63-BF2D-AC9A57C71D53}"/>
    <hyperlink ref="B53" location="'Sustainable Development '!C99" display="Building Appliances &amp; Lighting" xr:uid="{47C13525-19E2-4AD5-877C-0EFF52195577}"/>
    <hyperlink ref="B66" location="'Sustainable Development '!C99" display="&lt;&lt; Back" xr:uid="{06AB5957-29DD-44E5-A484-A9E29DB627A5}"/>
    <hyperlink ref="B71" location="'Sustainable Development '!C106" display="Building Water Management" xr:uid="{5D303D0D-7C08-41E7-96F7-13739C19AD6D}"/>
    <hyperlink ref="B82" location="'Sustainable Development '!C106" display="&lt;&lt; Back" xr:uid="{9033574E-DE8F-4DA3-8220-ECE6B5A40910}"/>
    <hyperlink ref="B87" location="'Sustainable Development '!C108" display="Material/Resource Management" xr:uid="{70520822-1F8F-48E0-A09F-632CFD0CE19E}"/>
    <hyperlink ref="B101" location="'Sustainable Development '!C108" display="&lt;&lt; Back" xr:uid="{6B83B819-639D-4995-BBE0-3A1A92EB2EAD}"/>
    <hyperlink ref="B80" r:id="rId14" xr:uid="{D275C968-DD48-476B-9653-DE6382373F79}"/>
  </hyperlinks>
  <pageMargins left="0.75" right="0.75" top="1" bottom="1" header="0.5" footer="0.5"/>
  <pageSetup scale="35" fitToHeight="2" orientation="landscape" r:id="rId15"/>
  <headerFooter alignWithMargins="0"/>
  <rowBreaks count="1" manualBreakCount="1">
    <brk id="4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5E4C-1AD9-4871-8F20-A111B0224A2E}">
  <dimension ref="A3:D52"/>
  <sheetViews>
    <sheetView workbookViewId="0">
      <selection activeCell="B32" sqref="B32"/>
    </sheetView>
  </sheetViews>
  <sheetFormatPr defaultRowHeight="12.75" x14ac:dyDescent="0.2"/>
  <cols>
    <col min="2" max="2" width="113.85546875" customWidth="1"/>
  </cols>
  <sheetData>
    <row r="3" spans="2:2" ht="13.5" thickBot="1" x14ac:dyDescent="0.25"/>
    <row r="4" spans="2:2" x14ac:dyDescent="0.2">
      <c r="B4" s="269"/>
    </row>
    <row r="5" spans="2:2" ht="15.75" x14ac:dyDescent="0.25">
      <c r="B5" s="281" t="s">
        <v>397</v>
      </c>
    </row>
    <row r="6" spans="2:2" x14ac:dyDescent="0.2">
      <c r="B6" s="322" t="s">
        <v>453</v>
      </c>
    </row>
    <row r="7" spans="2:2" ht="15.75" x14ac:dyDescent="0.25">
      <c r="B7" s="281"/>
    </row>
    <row r="8" spans="2:2" x14ac:dyDescent="0.2">
      <c r="B8" s="243" t="s">
        <v>27</v>
      </c>
    </row>
    <row r="9" spans="2:2" x14ac:dyDescent="0.2">
      <c r="B9" s="243"/>
    </row>
    <row r="10" spans="2:2" ht="50.25" customHeight="1" x14ac:dyDescent="0.2">
      <c r="B10" s="316" t="s">
        <v>17</v>
      </c>
    </row>
    <row r="11" spans="2:2" ht="41.25" customHeight="1" x14ac:dyDescent="0.2">
      <c r="B11" s="316" t="s">
        <v>18</v>
      </c>
    </row>
    <row r="12" spans="2:2" ht="41.25" customHeight="1" x14ac:dyDescent="0.2">
      <c r="B12" s="316" t="s">
        <v>19</v>
      </c>
    </row>
    <row r="13" spans="2:2" ht="41.25" customHeight="1" x14ac:dyDescent="0.2">
      <c r="B13" s="316" t="s">
        <v>20</v>
      </c>
    </row>
    <row r="14" spans="2:2" ht="102" x14ac:dyDescent="0.2">
      <c r="B14" s="316" t="s">
        <v>22</v>
      </c>
    </row>
    <row r="15" spans="2:2" ht="76.5" x14ac:dyDescent="0.2">
      <c r="B15" s="316" t="s">
        <v>21</v>
      </c>
    </row>
    <row r="16" spans="2:2" ht="36" customHeight="1" x14ac:dyDescent="0.2">
      <c r="B16" s="316" t="s">
        <v>23</v>
      </c>
    </row>
    <row r="17" spans="2:2" ht="54.75" customHeight="1" x14ac:dyDescent="0.2">
      <c r="B17" s="316" t="s">
        <v>24</v>
      </c>
    </row>
    <row r="18" spans="2:2" ht="31.5" customHeight="1" x14ac:dyDescent="0.2">
      <c r="B18" s="316" t="s">
        <v>25</v>
      </c>
    </row>
    <row r="19" spans="2:2" ht="63.75" x14ac:dyDescent="0.2">
      <c r="B19" s="316" t="s">
        <v>26</v>
      </c>
    </row>
    <row r="20" spans="2:2" ht="44.25" customHeight="1" x14ac:dyDescent="0.2">
      <c r="B20" s="316" t="s">
        <v>28</v>
      </c>
    </row>
    <row r="21" spans="2:2" ht="93" customHeight="1" x14ac:dyDescent="0.2">
      <c r="B21" s="316" t="s">
        <v>29</v>
      </c>
    </row>
    <row r="22" spans="2:2" ht="31.5" customHeight="1" x14ac:dyDescent="0.2">
      <c r="B22" s="316"/>
    </row>
    <row r="23" spans="2:2" x14ac:dyDescent="0.2">
      <c r="B23" s="270"/>
    </row>
    <row r="24" spans="2:2" x14ac:dyDescent="0.2">
      <c r="B24" s="243" t="s">
        <v>353</v>
      </c>
    </row>
    <row r="25" spans="2:2" x14ac:dyDescent="0.2">
      <c r="B25" s="244" t="s">
        <v>30</v>
      </c>
    </row>
    <row r="26" spans="2:2" x14ac:dyDescent="0.2">
      <c r="B26" s="244" t="s">
        <v>31</v>
      </c>
    </row>
    <row r="27" spans="2:2" x14ac:dyDescent="0.2">
      <c r="B27" s="244" t="s">
        <v>32</v>
      </c>
    </row>
    <row r="28" spans="2:2" x14ac:dyDescent="0.2">
      <c r="B28" s="244" t="s">
        <v>33</v>
      </c>
    </row>
    <row r="29" spans="2:2" x14ac:dyDescent="0.2">
      <c r="B29" s="244" t="s">
        <v>34</v>
      </c>
    </row>
    <row r="30" spans="2:2" x14ac:dyDescent="0.2">
      <c r="B30" s="244" t="s">
        <v>35</v>
      </c>
    </row>
    <row r="31" spans="2:2" x14ac:dyDescent="0.2">
      <c r="B31" s="244"/>
    </row>
    <row r="32" spans="2:2" x14ac:dyDescent="0.2">
      <c r="B32" s="244" t="s">
        <v>108</v>
      </c>
    </row>
    <row r="33" spans="1:4" ht="13.5" thickBot="1" x14ac:dyDescent="0.25">
      <c r="B33" s="271"/>
    </row>
    <row r="35" spans="1:4" x14ac:dyDescent="0.2">
      <c r="A35" s="24"/>
      <c r="B35" s="24"/>
      <c r="C35" s="24"/>
      <c r="D35" s="24"/>
    </row>
    <row r="36" spans="1:4" x14ac:dyDescent="0.2">
      <c r="A36" s="24"/>
      <c r="B36" s="16"/>
      <c r="C36" s="24"/>
      <c r="D36" s="24"/>
    </row>
    <row r="37" spans="1:4" ht="15.75" x14ac:dyDescent="0.25">
      <c r="A37" s="24"/>
      <c r="B37" s="267"/>
      <c r="C37" s="24"/>
      <c r="D37" s="24"/>
    </row>
    <row r="38" spans="1:4" x14ac:dyDescent="0.2">
      <c r="A38" s="24"/>
      <c r="B38" s="268"/>
      <c r="C38" s="24"/>
      <c r="D38" s="24"/>
    </row>
    <row r="39" spans="1:4" x14ac:dyDescent="0.2">
      <c r="A39" s="24"/>
      <c r="B39" s="16"/>
      <c r="C39" s="24"/>
      <c r="D39" s="24"/>
    </row>
    <row r="40" spans="1:4" x14ac:dyDescent="0.2">
      <c r="A40" s="24"/>
      <c r="B40" s="16"/>
      <c r="C40" s="24"/>
      <c r="D40" s="24"/>
    </row>
    <row r="41" spans="1:4" x14ac:dyDescent="0.2">
      <c r="A41" s="24"/>
      <c r="B41" s="268"/>
      <c r="C41" s="24"/>
      <c r="D41" s="24"/>
    </row>
    <row r="42" spans="1:4" x14ac:dyDescent="0.2">
      <c r="A42" s="24"/>
      <c r="B42" s="16"/>
      <c r="C42" s="24"/>
      <c r="D42" s="24"/>
    </row>
    <row r="43" spans="1:4" x14ac:dyDescent="0.2">
      <c r="A43" s="24"/>
      <c r="B43" s="24"/>
      <c r="C43" s="24"/>
      <c r="D43" s="24"/>
    </row>
    <row r="44" spans="1:4" x14ac:dyDescent="0.2">
      <c r="A44" s="24"/>
      <c r="B44" s="24"/>
      <c r="C44" s="24"/>
      <c r="D44" s="24"/>
    </row>
    <row r="45" spans="1:4" x14ac:dyDescent="0.2">
      <c r="A45" s="24"/>
      <c r="B45" s="16"/>
      <c r="C45" s="24"/>
      <c r="D45" s="24"/>
    </row>
    <row r="46" spans="1:4" ht="15.75" x14ac:dyDescent="0.25">
      <c r="A46" s="24"/>
      <c r="B46" s="267"/>
      <c r="C46" s="24"/>
      <c r="D46" s="24"/>
    </row>
    <row r="47" spans="1:4" x14ac:dyDescent="0.2">
      <c r="A47" s="24"/>
      <c r="B47" s="268"/>
      <c r="C47" s="24"/>
      <c r="D47" s="24"/>
    </row>
    <row r="48" spans="1:4" x14ac:dyDescent="0.2">
      <c r="A48" s="24"/>
      <c r="B48" s="16"/>
      <c r="C48" s="24"/>
      <c r="D48" s="24"/>
    </row>
    <row r="49" spans="1:4" x14ac:dyDescent="0.2">
      <c r="A49" s="24"/>
      <c r="B49" s="16"/>
      <c r="C49" s="24"/>
      <c r="D49" s="24"/>
    </row>
    <row r="50" spans="1:4" x14ac:dyDescent="0.2">
      <c r="A50" s="24"/>
      <c r="B50" s="268"/>
      <c r="C50" s="24"/>
      <c r="D50" s="24"/>
    </row>
    <row r="51" spans="1:4" x14ac:dyDescent="0.2">
      <c r="A51" s="24"/>
      <c r="B51" s="16"/>
      <c r="C51" s="24"/>
      <c r="D51" s="24"/>
    </row>
    <row r="52" spans="1:4" x14ac:dyDescent="0.2">
      <c r="A52" s="24"/>
      <c r="B52" s="24"/>
      <c r="C52" s="24"/>
      <c r="D52" s="24"/>
    </row>
  </sheetData>
  <phoneticPr fontId="0" type="noConversion"/>
  <hyperlinks>
    <hyperlink ref="B25" r:id="rId1" xr:uid="{81CAB013-48C5-4D4D-AE62-478394B9C152}"/>
    <hyperlink ref="B26" r:id="rId2" xr:uid="{E972770B-557C-44C1-88AB-C62B5ABC45EC}"/>
    <hyperlink ref="B27" r:id="rId3" xr:uid="{50FF1145-452E-49CB-ADF4-CB0E7CC85C84}"/>
    <hyperlink ref="B28" r:id="rId4" xr:uid="{BE4FDB48-81A0-45F0-8EA9-741117572488}"/>
    <hyperlink ref="B29" r:id="rId5" xr:uid="{A6CAABEE-FDA5-4E28-BBAA-2B25AED17A9C}"/>
    <hyperlink ref="B30" r:id="rId6" xr:uid="{3B3515BE-D062-4C55-A47E-29FBCF8D4891}"/>
    <hyperlink ref="B5" location="'Sustainable Development '!C126" display="Indoor Environment Quality" xr:uid="{01C7F435-AA39-46E4-91D6-AD27C043651F}"/>
    <hyperlink ref="B32" location="'Sustainable Development '!C126" display="&lt;&lt; Back" xr:uid="{C800C6B5-D664-4FB4-BC32-DC6214E9C07A}"/>
  </hyperlinks>
  <pageMargins left="0.75" right="0.75" top="1" bottom="1" header="0.5" footer="0.5"/>
  <pageSetup orientation="portrait"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F136C-9C92-4743-B6F4-17FAED52DDC6}">
  <dimension ref="B3:B20"/>
  <sheetViews>
    <sheetView tabSelected="1" workbookViewId="0">
      <selection activeCell="A11" sqref="A11"/>
    </sheetView>
  </sheetViews>
  <sheetFormatPr defaultRowHeight="12.75" x14ac:dyDescent="0.2"/>
  <cols>
    <col min="2" max="2" width="130.42578125" customWidth="1"/>
  </cols>
  <sheetData>
    <row r="3" spans="2:2" ht="13.5" thickBot="1" x14ac:dyDescent="0.25"/>
    <row r="4" spans="2:2" x14ac:dyDescent="0.2">
      <c r="B4" s="269"/>
    </row>
    <row r="5" spans="2:2" ht="15.75" x14ac:dyDescent="0.25">
      <c r="B5" s="281" t="s">
        <v>178</v>
      </c>
    </row>
    <row r="6" spans="2:2" x14ac:dyDescent="0.2">
      <c r="B6" s="322" t="s">
        <v>454</v>
      </c>
    </row>
    <row r="7" spans="2:2" x14ac:dyDescent="0.2">
      <c r="B7" s="312"/>
    </row>
    <row r="8" spans="2:2" x14ac:dyDescent="0.2">
      <c r="B8" s="243" t="s">
        <v>36</v>
      </c>
    </row>
    <row r="9" spans="2:2" x14ac:dyDescent="0.2">
      <c r="B9" s="243"/>
    </row>
    <row r="10" spans="2:2" ht="49.5" customHeight="1" x14ac:dyDescent="0.2">
      <c r="B10" s="316" t="s">
        <v>37</v>
      </c>
    </row>
    <row r="11" spans="2:2" ht="38.25" x14ac:dyDescent="0.2">
      <c r="B11" s="316" t="s">
        <v>38</v>
      </c>
    </row>
    <row r="12" spans="2:2" ht="184.5" customHeight="1" x14ac:dyDescent="0.2">
      <c r="B12" s="316" t="s">
        <v>39</v>
      </c>
    </row>
    <row r="13" spans="2:2" x14ac:dyDescent="0.2">
      <c r="B13" s="270"/>
    </row>
    <row r="14" spans="2:2" x14ac:dyDescent="0.2">
      <c r="B14" s="243" t="s">
        <v>353</v>
      </c>
    </row>
    <row r="15" spans="2:2" x14ac:dyDescent="0.2">
      <c r="B15" s="244" t="s">
        <v>40</v>
      </c>
    </row>
    <row r="16" spans="2:2" x14ac:dyDescent="0.2">
      <c r="B16" s="244" t="s">
        <v>41</v>
      </c>
    </row>
    <row r="17" spans="2:2" x14ac:dyDescent="0.2">
      <c r="B17" s="244" t="s">
        <v>42</v>
      </c>
    </row>
    <row r="18" spans="2:2" x14ac:dyDescent="0.2">
      <c r="B18" s="244"/>
    </row>
    <row r="19" spans="2:2" x14ac:dyDescent="0.2">
      <c r="B19" s="244" t="s">
        <v>108</v>
      </c>
    </row>
    <row r="20" spans="2:2" ht="13.5" thickBot="1" x14ac:dyDescent="0.25">
      <c r="B20" s="271"/>
    </row>
  </sheetData>
  <phoneticPr fontId="0" type="noConversion"/>
  <hyperlinks>
    <hyperlink ref="B15" r:id="rId1" xr:uid="{A1CDBAA4-4CC9-4E8C-9807-974134FA7910}"/>
    <hyperlink ref="B16" r:id="rId2" xr:uid="{0E65528A-2230-493D-B407-5B644045DA44}"/>
    <hyperlink ref="B17" r:id="rId3" xr:uid="{F56F7AD6-2C7C-4810-A3F4-118B497C90C8}"/>
    <hyperlink ref="B5" location="'Sustainable Development '!C147" display="Waste Management" xr:uid="{063EB728-063D-4AA4-AEF5-253D6ACBF941}"/>
    <hyperlink ref="B19" location="'Sustainable Development '!C147" display="&lt;&lt; Back" xr:uid="{D44B2457-00E1-4A6F-BBCE-5B79373CC7C8}"/>
  </hyperlinks>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BF3E7-8B93-4C0A-AEFC-D59D7DFFAB14}">
  <dimension ref="B3:B16"/>
  <sheetViews>
    <sheetView workbookViewId="0">
      <selection activeCell="B5" sqref="B5"/>
    </sheetView>
  </sheetViews>
  <sheetFormatPr defaultRowHeight="12.75" x14ac:dyDescent="0.2"/>
  <cols>
    <col min="2" max="2" width="128.85546875" customWidth="1"/>
  </cols>
  <sheetData>
    <row r="3" spans="2:2" ht="13.5" thickBot="1" x14ac:dyDescent="0.25"/>
    <row r="4" spans="2:2" x14ac:dyDescent="0.2">
      <c r="B4" s="269"/>
    </row>
    <row r="5" spans="2:2" ht="15.75" x14ac:dyDescent="0.25">
      <c r="B5" s="281" t="s">
        <v>398</v>
      </c>
    </row>
    <row r="6" spans="2:2" x14ac:dyDescent="0.2">
      <c r="B6" s="322" t="s">
        <v>455</v>
      </c>
    </row>
    <row r="7" spans="2:2" x14ac:dyDescent="0.2">
      <c r="B7" s="312"/>
    </row>
    <row r="8" spans="2:2" x14ac:dyDescent="0.2">
      <c r="B8" s="243" t="s">
        <v>43</v>
      </c>
    </row>
    <row r="9" spans="2:2" x14ac:dyDescent="0.2">
      <c r="B9" s="243"/>
    </row>
    <row r="10" spans="2:2" ht="326.25" customHeight="1" x14ac:dyDescent="0.2">
      <c r="B10" s="317" t="s">
        <v>44</v>
      </c>
    </row>
    <row r="11" spans="2:2" ht="62.25" customHeight="1" x14ac:dyDescent="0.2">
      <c r="B11" s="317" t="s">
        <v>0</v>
      </c>
    </row>
    <row r="12" spans="2:2" ht="38.25" x14ac:dyDescent="0.2">
      <c r="B12" s="317" t="s">
        <v>1</v>
      </c>
    </row>
    <row r="13" spans="2:2" x14ac:dyDescent="0.2">
      <c r="B13" s="270"/>
    </row>
    <row r="14" spans="2:2" x14ac:dyDescent="0.2">
      <c r="B14" s="243"/>
    </row>
    <row r="15" spans="2:2" x14ac:dyDescent="0.2">
      <c r="B15" s="244" t="s">
        <v>108</v>
      </c>
    </row>
    <row r="16" spans="2:2" ht="13.5" thickBot="1" x14ac:dyDescent="0.25">
      <c r="B16" s="271"/>
    </row>
  </sheetData>
  <phoneticPr fontId="0" type="noConversion"/>
  <hyperlinks>
    <hyperlink ref="B5" location="'Sustainable Development '!C161" display="Innovation &amp; Design Process" xr:uid="{71D4017B-D852-4DD2-B876-FE535C5AF977}"/>
    <hyperlink ref="B15" location="'Sustainable Development '!C161" display="&lt;&lt; Back" xr:uid="{12BD24C1-116F-45FF-9D64-E7B3F3CBA37F}"/>
  </hyperlinks>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BC2DA-EE72-4936-A3CE-D0BC4F000933}">
  <dimension ref="C2:F36"/>
  <sheetViews>
    <sheetView zoomScaleNormal="100" workbookViewId="0">
      <selection activeCell="E16" sqref="E16"/>
    </sheetView>
  </sheetViews>
  <sheetFormatPr defaultRowHeight="12.75" x14ac:dyDescent="0.2"/>
  <cols>
    <col min="1" max="1" width="4.7109375" customWidth="1"/>
    <col min="2" max="2" width="3.42578125" customWidth="1"/>
    <col min="3" max="3" width="49.85546875" customWidth="1"/>
    <col min="4" max="4" width="0.5703125" customWidth="1"/>
    <col min="5" max="5" width="9.140625" style="4"/>
    <col min="6" max="6" width="11.5703125" customWidth="1"/>
  </cols>
  <sheetData>
    <row r="2" spans="3:6" ht="18" x14ac:dyDescent="0.25">
      <c r="C2" s="370" t="s">
        <v>110</v>
      </c>
      <c r="D2" s="371"/>
      <c r="E2" s="371"/>
      <c r="F2" s="371"/>
    </row>
    <row r="4" spans="3:6" ht="18" x14ac:dyDescent="0.25">
      <c r="C4" s="57"/>
    </row>
    <row r="5" spans="3:6" x14ac:dyDescent="0.2">
      <c r="C5" s="1" t="str">
        <f>'Sustainable Development '!B2</f>
        <v>Project Location:</v>
      </c>
      <c r="D5" s="1"/>
      <c r="E5" s="5"/>
      <c r="F5" s="1" t="str">
        <f>'Sustainable Development '!G2</f>
        <v>Project Number:</v>
      </c>
    </row>
    <row r="6" spans="3:6" x14ac:dyDescent="0.2">
      <c r="C6" s="200" t="str">
        <f>'Sustainable Development '!B3</f>
        <v>Activity Name</v>
      </c>
      <c r="D6" s="41"/>
      <c r="E6" s="37"/>
      <c r="F6" s="201" t="str">
        <f>'Sustainable Development '!G3</f>
        <v>H-___</v>
      </c>
    </row>
    <row r="7" spans="3:6" x14ac:dyDescent="0.2">
      <c r="E7" s="6"/>
      <c r="F7" s="11"/>
    </row>
    <row r="8" spans="3:6" x14ac:dyDescent="0.2">
      <c r="C8" s="1" t="str">
        <f>'Sustainable Development '!B5</f>
        <v>Project Title:</v>
      </c>
      <c r="D8" s="1"/>
      <c r="E8" s="5"/>
      <c r="F8" s="1" t="str">
        <f>'Sustainable Development '!G5</f>
        <v>Fiscal Year:</v>
      </c>
    </row>
    <row r="9" spans="3:6" ht="25.5" x14ac:dyDescent="0.2">
      <c r="C9" s="199" t="str">
        <f>'Sustainable Development '!B6</f>
        <v>i.e., Number &amp; Type of units to be Constructed or Improved</v>
      </c>
      <c r="D9" s="41"/>
      <c r="E9" s="42"/>
      <c r="F9" s="201" t="str">
        <f>'Sustainable Development '!G6</f>
        <v>FY__</v>
      </c>
    </row>
    <row r="10" spans="3:6" x14ac:dyDescent="0.2">
      <c r="E10"/>
    </row>
    <row r="11" spans="3:6" x14ac:dyDescent="0.2">
      <c r="E11"/>
    </row>
    <row r="12" spans="3:6" x14ac:dyDescent="0.2">
      <c r="E12"/>
    </row>
    <row r="14" spans="3:6" s="31" customFormat="1" ht="13.5" thickBot="1" x14ac:dyDescent="0.25">
      <c r="C14" s="30" t="s">
        <v>164</v>
      </c>
      <c r="D14" s="30"/>
      <c r="E14" s="32" t="s">
        <v>165</v>
      </c>
    </row>
    <row r="15" spans="3:6" ht="6.75" customHeight="1" thickTop="1" thickBot="1" x14ac:dyDescent="0.25"/>
    <row r="16" spans="3:6" ht="13.5" thickTop="1" x14ac:dyDescent="0.2">
      <c r="C16" s="43" t="s">
        <v>187</v>
      </c>
      <c r="D16" s="44"/>
      <c r="E16" s="45"/>
    </row>
    <row r="17" spans="3:5" x14ac:dyDescent="0.2">
      <c r="C17" s="46" t="s">
        <v>188</v>
      </c>
      <c r="D17" s="47"/>
      <c r="E17" s="48"/>
    </row>
    <row r="18" spans="3:5" x14ac:dyDescent="0.2">
      <c r="C18" s="46" t="s">
        <v>105</v>
      </c>
      <c r="D18" s="47"/>
      <c r="E18" s="48"/>
    </row>
    <row r="19" spans="3:5" x14ac:dyDescent="0.2">
      <c r="C19" s="46" t="s">
        <v>185</v>
      </c>
      <c r="D19" s="47"/>
      <c r="E19" s="48"/>
    </row>
    <row r="20" spans="3:5" x14ac:dyDescent="0.2">
      <c r="C20" s="46" t="s">
        <v>186</v>
      </c>
      <c r="D20" s="47"/>
      <c r="E20" s="48" t="s">
        <v>103</v>
      </c>
    </row>
    <row r="21" spans="3:5" x14ac:dyDescent="0.2">
      <c r="C21" s="46" t="s">
        <v>106</v>
      </c>
      <c r="D21" s="47"/>
      <c r="E21" s="48" t="s">
        <v>103</v>
      </c>
    </row>
    <row r="22" spans="3:5" x14ac:dyDescent="0.2">
      <c r="C22" s="46" t="s">
        <v>129</v>
      </c>
      <c r="D22" s="47"/>
      <c r="E22" s="48" t="s">
        <v>103</v>
      </c>
    </row>
    <row r="23" spans="3:5" x14ac:dyDescent="0.2">
      <c r="C23" s="46" t="s">
        <v>122</v>
      </c>
      <c r="D23" s="47"/>
      <c r="E23" s="48" t="s">
        <v>103</v>
      </c>
    </row>
    <row r="24" spans="3:5" x14ac:dyDescent="0.2">
      <c r="C24" s="46" t="s">
        <v>123</v>
      </c>
      <c r="D24" s="47"/>
      <c r="E24" s="48"/>
    </row>
    <row r="25" spans="3:5" x14ac:dyDescent="0.2">
      <c r="C25" s="46" t="s">
        <v>124</v>
      </c>
      <c r="D25" s="47"/>
      <c r="E25" s="48"/>
    </row>
    <row r="26" spans="3:5" x14ac:dyDescent="0.2">
      <c r="C26" s="46" t="s">
        <v>125</v>
      </c>
      <c r="D26" s="47"/>
      <c r="E26" s="48" t="s">
        <v>103</v>
      </c>
    </row>
    <row r="27" spans="3:5" x14ac:dyDescent="0.2">
      <c r="C27" s="46" t="s">
        <v>126</v>
      </c>
      <c r="D27" s="47"/>
      <c r="E27" s="48" t="s">
        <v>145</v>
      </c>
    </row>
    <row r="28" spans="3:5" x14ac:dyDescent="0.2">
      <c r="C28" s="46" t="s">
        <v>189</v>
      </c>
      <c r="D28" s="47"/>
      <c r="E28" s="48" t="s">
        <v>145</v>
      </c>
    </row>
    <row r="29" spans="3:5" x14ac:dyDescent="0.2">
      <c r="C29" s="46" t="s">
        <v>127</v>
      </c>
      <c r="D29" s="47"/>
      <c r="E29" s="48" t="s">
        <v>103</v>
      </c>
    </row>
    <row r="30" spans="3:5" x14ac:dyDescent="0.2">
      <c r="C30" s="46" t="s">
        <v>128</v>
      </c>
      <c r="D30" s="47"/>
      <c r="E30" s="48"/>
    </row>
    <row r="31" spans="3:5" x14ac:dyDescent="0.2">
      <c r="C31" s="46" t="s">
        <v>190</v>
      </c>
      <c r="D31" s="47"/>
      <c r="E31" s="48"/>
    </row>
    <row r="32" spans="3:5" x14ac:dyDescent="0.2">
      <c r="C32" s="46" t="s">
        <v>191</v>
      </c>
      <c r="D32" s="47"/>
      <c r="E32" s="48" t="s">
        <v>103</v>
      </c>
    </row>
    <row r="33" spans="3:5" x14ac:dyDescent="0.2">
      <c r="C33" s="46" t="s">
        <v>130</v>
      </c>
      <c r="D33" s="47"/>
      <c r="E33" s="48" t="s">
        <v>103</v>
      </c>
    </row>
    <row r="34" spans="3:5" x14ac:dyDescent="0.2">
      <c r="C34" s="46" t="s">
        <v>192</v>
      </c>
      <c r="D34" s="47"/>
      <c r="E34" s="48"/>
    </row>
    <row r="35" spans="3:5" ht="13.5" thickBot="1" x14ac:dyDescent="0.25">
      <c r="C35" s="49" t="s">
        <v>247</v>
      </c>
      <c r="D35" s="50"/>
      <c r="E35" s="51"/>
    </row>
    <row r="36" spans="3:5" ht="13.5" thickTop="1" x14ac:dyDescent="0.2"/>
  </sheetData>
  <mergeCells count="1">
    <mergeCell ref="C2:F2"/>
  </mergeCells>
  <phoneticPr fontId="0" type="noConversion"/>
  <printOptions horizontalCentered="1"/>
  <pageMargins left="0.75" right="0.75" top="1" bottom="1" header="0.5" footer="0.5"/>
  <pageSetup orientation="portrait" r:id="rId1"/>
  <headerFooter alignWithMargins="0">
    <oddHeader>&amp;C&amp;"Arial,Bold"&amp;14Sustainable Development Workbook</oddHeader>
    <oddFooter>&amp;L&amp;A&amp;RPage 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Instructions</vt:lpstr>
      <vt:lpstr>Cross-walk</vt:lpstr>
      <vt:lpstr>Sustainable Development </vt:lpstr>
      <vt:lpstr>Site-Element-Summary</vt:lpstr>
      <vt:lpstr>Building-Elements-Summary</vt:lpstr>
      <vt:lpstr>Indoor-Evironment-Summary</vt:lpstr>
      <vt:lpstr>Waste-Management-Summary</vt:lpstr>
      <vt:lpstr>Innovation-Design-Summary</vt:lpstr>
      <vt:lpstr>Improvement Project</vt:lpstr>
      <vt:lpstr>Criteria-Site Elements</vt:lpstr>
      <vt:lpstr>'Criteria-Site Elements'!OLE_LINK2</vt:lpstr>
      <vt:lpstr>'Criteria-Site Elements'!Print_Area</vt:lpstr>
      <vt:lpstr>Instructions!Print_Area</vt:lpstr>
      <vt:lpstr>'Sustainable Development '!Print_Area</vt:lpstr>
      <vt:lpstr>'Sustainable Development '!Print_Titles</vt:lpstr>
    </vt:vector>
  </TitlesOfParts>
  <Company>United States Navy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Family Housing Sustainability</dc:title>
  <cp:lastPrinted>2005-06-21T21:29:48Z</cp:lastPrinted>
  <dcterms:created xsi:type="dcterms:W3CDTF">1999-10-14T18:02:46Z</dcterms:created>
  <dcterms:modified xsi:type="dcterms:W3CDTF">2024-06-06T14:36:02Z</dcterms:modified>
  <cp:category>UFC</cp:category>
</cp:coreProperties>
</file>