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8.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xl/tables/table3.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xl/tables/table5.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boozallen-my.sharepoint.us/personal/535642_bah_com/Documents/06 Unit Specific Resources/OSI/"/>
    </mc:Choice>
  </mc:AlternateContent>
  <xr:revisionPtr revIDLastSave="0" documentId="13_ncr:20001_{026E2356-A5FC-4455-8186-C86E57371C72}" xr6:coauthVersionLast="47" xr6:coauthVersionMax="47" xr10:uidLastSave="{00000000-0000-0000-0000-000000000000}"/>
  <bookViews>
    <workbookView xWindow="-28905" yWindow="0" windowWidth="14610" windowHeight="15585" tabRatio="804" xr2:uid="{00000000-000D-0000-FFFF-FFFF00000000}"/>
  </bookViews>
  <sheets>
    <sheet name="Customer Summary" sheetId="4" r:id="rId1"/>
    <sheet name="Regional SCIF_140422" sheetId="35" r:id="rId2"/>
    <sheet name="Regional_610915" sheetId="11" r:id="rId3"/>
    <sheet name="Investigative SCIF_140422" sheetId="36" r:id="rId4"/>
    <sheet name="Investigative_610915" sheetId="30" r:id="rId5"/>
    <sheet name="Specialized SCIF_140422" sheetId="37" r:id="rId6"/>
    <sheet name="Specialized_610915" sheetId="31" r:id="rId7"/>
    <sheet name="Cust_CC Bulk or A=A" sheetId="19" r:id="rId8"/>
    <sheet name="UMD" sheetId="2" r:id="rId9"/>
    <sheet name="Support Agreement" sheetId="33" r:id="rId10"/>
    <sheet name="Sheet References" sheetId="6" r:id="rId11"/>
    <sheet name="CatCodes FY25" sheetId="34" r:id="rId12"/>
  </sheets>
  <definedNames>
    <definedName name="_5_6_digit">#REF!</definedName>
    <definedName name="_xlnm._FilterDatabase" localSheetId="11" hidden="1">'CatCodes FY25'!$A$1:$W$1009</definedName>
    <definedName name="_xlnm._FilterDatabase" localSheetId="10" hidden="1">'Sheet References'!$A$13:$B$57</definedName>
    <definedName name="CATCode" localSheetId="7">'Cust_CC Bulk or A=A'!$E$1</definedName>
    <definedName name="CATCode" localSheetId="3">'Investigative SCIF_140422'!$E$1</definedName>
    <definedName name="CATCode" localSheetId="4">Investigative_610915!$E$1</definedName>
    <definedName name="CATCode" localSheetId="1">'Regional SCIF_140422'!$E$1</definedName>
    <definedName name="CATCode" localSheetId="5">'Specialized SCIF_140422'!$E$1</definedName>
    <definedName name="CATCode" localSheetId="6">Specialized_610915!$E$1</definedName>
    <definedName name="CATCode" localSheetId="9">'Support Agreement'!$E$1</definedName>
    <definedName name="CATCode">Regional_610915!$E$1</definedName>
    <definedName name="Ecat">#REF!</definedName>
    <definedName name="Ecat1">#REF!</definedName>
    <definedName name="MB_5_6_digit_CC_export">#REF!</definedName>
    <definedName name="MB_latestorder">#REF!</definedName>
    <definedName name="NVMC_Lkup_UICs">#REF!</definedName>
    <definedName name="NVMC_lookup_UICs2">#REF!</definedName>
    <definedName name="_xlnm.Print_Area" localSheetId="7">'Cust_CC Bulk or A=A'!$A$1:$H$19</definedName>
    <definedName name="_xlnm.Print_Area" localSheetId="3">'Investigative SCIF_140422'!$A$1:$H$43</definedName>
    <definedName name="_xlnm.Print_Area" localSheetId="4">Investigative_610915!$A$1:$H$64</definedName>
    <definedName name="_xlnm.Print_Area" localSheetId="1">'Regional SCIF_140422'!$A$1:$H$44</definedName>
    <definedName name="_xlnm.Print_Area" localSheetId="2">Regional_610915!$A$1:$H$51</definedName>
    <definedName name="_xlnm.Print_Area" localSheetId="5">'Specialized SCIF_140422'!$A$1:$H$43</definedName>
    <definedName name="_xlnm.Print_Area" localSheetId="6">Specialized_610915!$A$1:$H$60</definedName>
    <definedName name="_xlnm.Print_Area" localSheetId="9">'Support Agreement'!$A$1:$E$13</definedName>
    <definedName name="_xlnm.Print_Area" localSheetId="8">UMD!$A:$J</definedName>
    <definedName name="_xlnm.Print_Titles" localSheetId="8">UMD!$6:$6</definedName>
    <definedName name="SF_FACS">#REF!</definedName>
    <definedName name="SF_FACs2">#REF!</definedName>
    <definedName name="Sort_Service">#REF!</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4" l="1"/>
  <c r="G35" i="37"/>
  <c r="G34" i="37"/>
  <c r="G36" i="37" s="1"/>
  <c r="G28" i="37"/>
  <c r="E28" i="37"/>
  <c r="E27" i="37"/>
  <c r="G27" i="37" s="1"/>
  <c r="E26" i="37"/>
  <c r="F25" i="37"/>
  <c r="G25" i="37" s="1"/>
  <c r="F24" i="37"/>
  <c r="E24" i="37"/>
  <c r="G24" i="37" s="1"/>
  <c r="F19" i="37"/>
  <c r="C18" i="37"/>
  <c r="E18" i="37" s="1"/>
  <c r="G18" i="37" s="1"/>
  <c r="C17" i="37"/>
  <c r="E17" i="37" s="1"/>
  <c r="G17" i="37" s="1"/>
  <c r="C16" i="37"/>
  <c r="E16" i="37" s="1"/>
  <c r="G16" i="37" s="1"/>
  <c r="C15" i="37"/>
  <c r="E15" i="37" s="1"/>
  <c r="G15" i="37" s="1"/>
  <c r="G19" i="37" s="1"/>
  <c r="G20" i="37" s="1"/>
  <c r="G21" i="37" s="1"/>
  <c r="F10" i="37"/>
  <c r="F26" i="37" s="1"/>
  <c r="G26" i="37" s="1"/>
  <c r="C9" i="37"/>
  <c r="E9" i="37" s="1"/>
  <c r="G9" i="37" s="1"/>
  <c r="E8" i="37"/>
  <c r="G8" i="37" s="1"/>
  <c r="C8" i="37"/>
  <c r="A5" i="37"/>
  <c r="E4" i="37"/>
  <c r="E3" i="37"/>
  <c r="E2" i="37"/>
  <c r="C6" i="4"/>
  <c r="G35" i="36"/>
  <c r="G34" i="36"/>
  <c r="G36" i="36" s="1"/>
  <c r="E28" i="36"/>
  <c r="G28" i="36" s="1"/>
  <c r="E27" i="36"/>
  <c r="G27" i="36" s="1"/>
  <c r="E26" i="36"/>
  <c r="E24" i="36"/>
  <c r="F19" i="36"/>
  <c r="F25" i="36" s="1"/>
  <c r="G25" i="36" s="1"/>
  <c r="C18" i="36"/>
  <c r="E18" i="36" s="1"/>
  <c r="G18" i="36" s="1"/>
  <c r="C17" i="36"/>
  <c r="E17" i="36" s="1"/>
  <c r="G17" i="36" s="1"/>
  <c r="C16" i="36"/>
  <c r="E16" i="36" s="1"/>
  <c r="G16" i="36" s="1"/>
  <c r="C15" i="36"/>
  <c r="E15" i="36" s="1"/>
  <c r="G15" i="36" s="1"/>
  <c r="F10" i="36"/>
  <c r="C9" i="36"/>
  <c r="E9" i="36" s="1"/>
  <c r="G9" i="36" s="1"/>
  <c r="C8" i="36"/>
  <c r="E8" i="36" s="1"/>
  <c r="G8" i="36" s="1"/>
  <c r="G10" i="36" s="1"/>
  <c r="G11" i="36" s="1"/>
  <c r="G12" i="36" s="1"/>
  <c r="A5" i="36"/>
  <c r="E4" i="36"/>
  <c r="E3" i="36"/>
  <c r="E2" i="36"/>
  <c r="B8" i="4"/>
  <c r="B6" i="4"/>
  <c r="C4" i="4"/>
  <c r="B4" i="4"/>
  <c r="G36" i="35"/>
  <c r="G35" i="35"/>
  <c r="E29" i="35"/>
  <c r="G29" i="35" s="1"/>
  <c r="E28" i="35"/>
  <c r="G28" i="35" s="1"/>
  <c r="E27" i="35"/>
  <c r="E25" i="35"/>
  <c r="F20" i="35"/>
  <c r="C19" i="35"/>
  <c r="E19" i="35" s="1"/>
  <c r="G19" i="35" s="1"/>
  <c r="C18" i="35"/>
  <c r="E18" i="35" s="1"/>
  <c r="G18" i="35" s="1"/>
  <c r="C17" i="35"/>
  <c r="E17" i="35" s="1"/>
  <c r="G17" i="35" s="1"/>
  <c r="C16" i="35"/>
  <c r="E16" i="35" s="1"/>
  <c r="G16" i="35" s="1"/>
  <c r="F11" i="35"/>
  <c r="C10" i="35"/>
  <c r="E10" i="35" s="1"/>
  <c r="G10" i="35" s="1"/>
  <c r="C9" i="35"/>
  <c r="E9" i="35" s="1"/>
  <c r="G9" i="35" s="1"/>
  <c r="C8" i="35"/>
  <c r="E8" i="35" s="1"/>
  <c r="G8" i="35" s="1"/>
  <c r="A5" i="35"/>
  <c r="E4" i="35"/>
  <c r="E3" i="35"/>
  <c r="E2" i="35"/>
  <c r="G50" i="31"/>
  <c r="G49" i="31"/>
  <c r="G46" i="31"/>
  <c r="G45" i="31"/>
  <c r="G44" i="31"/>
  <c r="G43" i="31"/>
  <c r="G34" i="31"/>
  <c r="G33" i="31"/>
  <c r="G32" i="31"/>
  <c r="G53" i="30"/>
  <c r="G52" i="30"/>
  <c r="G51" i="30"/>
  <c r="G50" i="30"/>
  <c r="G49" i="30"/>
  <c r="G48" i="30"/>
  <c r="G47" i="30"/>
  <c r="G46" i="30"/>
  <c r="G56" i="30"/>
  <c r="G55" i="30"/>
  <c r="G54" i="30"/>
  <c r="G34" i="30"/>
  <c r="G37" i="30"/>
  <c r="G36" i="30"/>
  <c r="G35" i="30"/>
  <c r="G33" i="30"/>
  <c r="E32" i="30"/>
  <c r="G32" i="30" s="1"/>
  <c r="E39" i="30"/>
  <c r="G39" i="30" s="1"/>
  <c r="E38" i="30"/>
  <c r="G38" i="30" s="1"/>
  <c r="G29" i="37" l="1"/>
  <c r="G37" i="37"/>
  <c r="G38" i="37" s="1"/>
  <c r="G10" i="37"/>
  <c r="G11" i="37" s="1"/>
  <c r="G12" i="37" s="1"/>
  <c r="F24" i="36"/>
  <c r="F26" i="36"/>
  <c r="G26" i="36" s="1"/>
  <c r="G24" i="36"/>
  <c r="G19" i="36"/>
  <c r="G20" i="36" s="1"/>
  <c r="G21" i="36" s="1"/>
  <c r="G37" i="36"/>
  <c r="G38" i="36" s="1"/>
  <c r="F27" i="35"/>
  <c r="G27" i="35" s="1"/>
  <c r="G37" i="35"/>
  <c r="G38" i="35"/>
  <c r="G39" i="35" s="1"/>
  <c r="G20" i="35"/>
  <c r="G21" i="35" s="1"/>
  <c r="G22" i="35" s="1"/>
  <c r="G11" i="35"/>
  <c r="G12" i="35" s="1"/>
  <c r="G13" i="35" s="1"/>
  <c r="F25" i="35"/>
  <c r="G25" i="35" s="1"/>
  <c r="F26" i="35"/>
  <c r="G26" i="35" s="1"/>
  <c r="G3" i="33"/>
  <c r="F4" i="33"/>
  <c r="G2" i="33"/>
  <c r="G11" i="33"/>
  <c r="G10" i="33"/>
  <c r="G9" i="33"/>
  <c r="G8" i="33"/>
  <c r="A5" i="33"/>
  <c r="G42" i="31"/>
  <c r="G47" i="31"/>
  <c r="G48" i="31"/>
  <c r="G51" i="31"/>
  <c r="G52" i="31"/>
  <c r="E27" i="31"/>
  <c r="E29" i="31"/>
  <c r="E30" i="31"/>
  <c r="G30" i="31" s="1"/>
  <c r="E31" i="31"/>
  <c r="G31" i="31" s="1"/>
  <c r="E35" i="31"/>
  <c r="G35" i="31" s="1"/>
  <c r="E36" i="31"/>
  <c r="G36" i="31" s="1"/>
  <c r="C17" i="31"/>
  <c r="E17" i="31" s="1"/>
  <c r="G17" i="31" s="1"/>
  <c r="C18" i="31"/>
  <c r="E18" i="31" s="1"/>
  <c r="G18" i="31" s="1"/>
  <c r="C19" i="31"/>
  <c r="E19" i="31" s="1"/>
  <c r="G19" i="31" s="1"/>
  <c r="C20" i="31"/>
  <c r="E20" i="31" s="1"/>
  <c r="G20" i="31" s="1"/>
  <c r="C21" i="31"/>
  <c r="E21" i="31" s="1"/>
  <c r="G21" i="31" s="1"/>
  <c r="F22" i="31"/>
  <c r="E2" i="31"/>
  <c r="E3" i="31"/>
  <c r="E4" i="31"/>
  <c r="A5" i="31"/>
  <c r="C8" i="31"/>
  <c r="E8" i="31" s="1"/>
  <c r="G8" i="31" s="1"/>
  <c r="C9" i="31"/>
  <c r="E9" i="31" s="1"/>
  <c r="G9" i="31" s="1"/>
  <c r="C10" i="31"/>
  <c r="E10" i="31" s="1"/>
  <c r="G10" i="31" s="1"/>
  <c r="C11" i="31"/>
  <c r="E11" i="31" s="1"/>
  <c r="G11" i="31" s="1"/>
  <c r="F12" i="31"/>
  <c r="G45" i="30"/>
  <c r="E28" i="30"/>
  <c r="E30" i="30"/>
  <c r="E31" i="30"/>
  <c r="G31" i="30" s="1"/>
  <c r="C17" i="30"/>
  <c r="E17" i="30" s="1"/>
  <c r="G17" i="30" s="1"/>
  <c r="C18" i="30"/>
  <c r="E18" i="30" s="1"/>
  <c r="G18" i="30" s="1"/>
  <c r="C19" i="30"/>
  <c r="E19" i="30" s="1"/>
  <c r="G19" i="30" s="1"/>
  <c r="C20" i="30"/>
  <c r="E20" i="30" s="1"/>
  <c r="G20" i="30" s="1"/>
  <c r="C21" i="30"/>
  <c r="E21" i="30" s="1"/>
  <c r="G21" i="30" s="1"/>
  <c r="C22" i="30"/>
  <c r="E22" i="30" s="1"/>
  <c r="G22" i="30" s="1"/>
  <c r="F23" i="30"/>
  <c r="E2" i="30"/>
  <c r="E3" i="30"/>
  <c r="E4" i="30"/>
  <c r="A5" i="30"/>
  <c r="C8" i="30"/>
  <c r="E8" i="30" s="1"/>
  <c r="G8" i="30" s="1"/>
  <c r="C9" i="30"/>
  <c r="E9" i="30" s="1"/>
  <c r="G9" i="30" s="1"/>
  <c r="C10" i="30"/>
  <c r="E10" i="30" s="1"/>
  <c r="G10" i="30" s="1"/>
  <c r="C11" i="30"/>
  <c r="E11" i="30" s="1"/>
  <c r="G11" i="30" s="1"/>
  <c r="F12" i="30"/>
  <c r="F23" i="11"/>
  <c r="G10" i="19"/>
  <c r="G30" i="37" l="1"/>
  <c r="G31" i="37"/>
  <c r="G41" i="37" s="1"/>
  <c r="G29" i="36"/>
  <c r="G30" i="36" s="1"/>
  <c r="G31" i="36" s="1"/>
  <c r="G41" i="36"/>
  <c r="G30" i="35"/>
  <c r="G31" i="35" s="1"/>
  <c r="G32" i="35" s="1"/>
  <c r="G42" i="35" s="1"/>
  <c r="F29" i="30"/>
  <c r="G12" i="33"/>
  <c r="F29" i="31"/>
  <c r="G29" i="31" s="1"/>
  <c r="G57" i="30"/>
  <c r="G58" i="30" s="1"/>
  <c r="G59" i="30" s="1"/>
  <c r="G12" i="31"/>
  <c r="G13" i="31" s="1"/>
  <c r="G14" i="31" s="1"/>
  <c r="F27" i="31"/>
  <c r="G27" i="31" s="1"/>
  <c r="F30" i="30"/>
  <c r="G30" i="30" s="1"/>
  <c r="G53" i="31"/>
  <c r="G54" i="31" s="1"/>
  <c r="G55" i="31" s="1"/>
  <c r="G22" i="31"/>
  <c r="G23" i="31" s="1"/>
  <c r="G24" i="31" s="1"/>
  <c r="F28" i="31"/>
  <c r="G12" i="30"/>
  <c r="G13" i="30" s="1"/>
  <c r="G14" i="30" s="1"/>
  <c r="G23" i="30"/>
  <c r="G24" i="30" s="1"/>
  <c r="G25" i="30" s="1"/>
  <c r="F28" i="30"/>
  <c r="G28" i="30" s="1"/>
  <c r="G42" i="37" l="1"/>
  <c r="G43" i="37" s="1"/>
  <c r="G42" i="36"/>
  <c r="G43" i="36" s="1"/>
  <c r="G43" i="35"/>
  <c r="G44" i="35" s="1"/>
  <c r="G37" i="31"/>
  <c r="G38" i="31" s="1"/>
  <c r="G39" i="31" s="1"/>
  <c r="G58" i="31" s="1"/>
  <c r="G40" i="30"/>
  <c r="G41" i="30" s="1"/>
  <c r="G42" i="30" s="1"/>
  <c r="G62" i="30" s="1"/>
  <c r="G59" i="31" l="1"/>
  <c r="G60" i="31" s="1"/>
  <c r="C9" i="4" s="1"/>
  <c r="G63" i="30"/>
  <c r="G64" i="30" s="1"/>
  <c r="C7" i="4" s="1"/>
  <c r="E2" i="19"/>
  <c r="E2" i="11"/>
  <c r="E32" i="11"/>
  <c r="G32" i="11" s="1"/>
  <c r="E31" i="11"/>
  <c r="G31" i="11" s="1"/>
  <c r="E33" i="11"/>
  <c r="G33" i="11" s="1"/>
  <c r="F13" i="11"/>
  <c r="B7" i="4"/>
  <c r="B9" i="4"/>
  <c r="G40" i="11"/>
  <c r="G41" i="11"/>
  <c r="C19" i="11"/>
  <c r="E19" i="11" s="1"/>
  <c r="G19" i="11" s="1"/>
  <c r="C20" i="11"/>
  <c r="E20" i="11" s="1"/>
  <c r="G20" i="11" s="1"/>
  <c r="C21" i="11"/>
  <c r="E21" i="11" s="1"/>
  <c r="G21" i="11" s="1"/>
  <c r="C22" i="11"/>
  <c r="E22" i="11" s="1"/>
  <c r="G22" i="11" s="1"/>
  <c r="C10" i="11"/>
  <c r="E10" i="11" s="1"/>
  <c r="G10" i="11" s="1"/>
  <c r="C11" i="11"/>
  <c r="E11" i="11" s="1"/>
  <c r="G11" i="11" s="1"/>
  <c r="G11" i="19"/>
  <c r="G9" i="19"/>
  <c r="G8" i="19"/>
  <c r="A5" i="19"/>
  <c r="E4" i="19"/>
  <c r="E3" i="19"/>
  <c r="E4" i="11"/>
  <c r="A5" i="2"/>
  <c r="A5" i="11"/>
  <c r="E3" i="11"/>
  <c r="C9" i="11"/>
  <c r="E9" i="11" s="1"/>
  <c r="G9" i="11" s="1"/>
  <c r="C12" i="11"/>
  <c r="E12" i="11" s="1"/>
  <c r="G12" i="11" s="1"/>
  <c r="C8" i="11"/>
  <c r="E8" i="11" s="1"/>
  <c r="G8" i="11" s="1"/>
  <c r="G39" i="11"/>
  <c r="C18" i="11"/>
  <c r="E18" i="11" s="1"/>
  <c r="G18" i="11" s="1"/>
  <c r="E28" i="11"/>
  <c r="E30" i="11"/>
  <c r="B10" i="4"/>
  <c r="B5" i="4"/>
  <c r="G42" i="11"/>
  <c r="G43" i="11"/>
  <c r="F28" i="11" l="1"/>
  <c r="G28" i="11" s="1"/>
  <c r="F30" i="11"/>
  <c r="G30" i="11" s="1"/>
  <c r="F29" i="11"/>
  <c r="G12" i="19"/>
  <c r="G13" i="19" s="1"/>
  <c r="G14" i="19" s="1"/>
  <c r="G17" i="19" s="1"/>
  <c r="G23" i="11"/>
  <c r="G24" i="11" s="1"/>
  <c r="G25" i="11" s="1"/>
  <c r="G44" i="11"/>
  <c r="G45" i="11" s="1"/>
  <c r="G46" i="11" s="1"/>
  <c r="G13" i="11"/>
  <c r="G14" i="11" s="1"/>
  <c r="G15" i="11" s="1"/>
  <c r="G34" i="11" l="1"/>
  <c r="G35" i="11" s="1"/>
  <c r="G36" i="11" s="1"/>
  <c r="G49" i="11" s="1"/>
  <c r="G18" i="19"/>
  <c r="G19" i="19" s="1"/>
  <c r="C10" i="4" s="1"/>
  <c r="G50" i="11" l="1"/>
  <c r="G51" i="11" s="1"/>
  <c r="C5" i="4" s="1"/>
  <c r="C11" i="4" l="1"/>
</calcChain>
</file>

<file path=xl/sharedStrings.xml><?xml version="1.0" encoding="utf-8"?>
<sst xmlns="http://schemas.openxmlformats.org/spreadsheetml/2006/main" count="16429" uniqueCount="6124">
  <si>
    <t>CUSTOMER AUTHORIZATION WORKBOOK</t>
  </si>
  <si>
    <t>Enter Unit Name</t>
  </si>
  <si>
    <t>Total SF Authorized</t>
  </si>
  <si>
    <t>CATCode</t>
  </si>
  <si>
    <t>CATCODE TITLE</t>
  </si>
  <si>
    <t>All CATCODE Sum</t>
  </si>
  <si>
    <r>
      <t xml:space="preserve">The administrative authorizations, office sizes, conference rooms, break rooms, etc. are typically based on </t>
    </r>
    <r>
      <rPr>
        <i/>
        <sz val="11"/>
        <color theme="1"/>
        <rFont val="Calibri"/>
        <family val="2"/>
        <scheme val="minor"/>
      </rPr>
      <t>Facility Class 6, Administrative; Category Group 61,</t>
    </r>
    <r>
      <rPr>
        <sz val="11"/>
        <color theme="1"/>
        <rFont val="Calibri"/>
        <family val="2"/>
        <scheme val="minor"/>
      </rPr>
      <t xml:space="preserve"> </t>
    </r>
    <r>
      <rPr>
        <i/>
        <sz val="11"/>
        <color theme="1"/>
        <rFont val="Calibri"/>
        <family val="2"/>
        <scheme val="minor"/>
      </rPr>
      <t>Administrative and Administrative Support Spaces</t>
    </r>
    <r>
      <rPr>
        <sz val="11"/>
        <color theme="1"/>
        <rFont val="Calibri"/>
        <family val="2"/>
        <scheme val="minor"/>
      </rPr>
      <t xml:space="preserve">.  The URL reference is as follows (copy and paste into browser): </t>
    </r>
    <r>
      <rPr>
        <b/>
        <sz val="11"/>
        <color theme="1"/>
        <rFont val="Calibri"/>
        <family val="2"/>
        <scheme val="minor"/>
      </rPr>
      <t>https://www.wbdg.org/FFC/AF/AFMAN/6_FC_6_CG_61_Admin_Overview_Nov_2022.pdf</t>
    </r>
  </si>
  <si>
    <t>Interview and Workbook Preparation</t>
  </si>
  <si>
    <t>Interview / Walkthrough Date:</t>
  </si>
  <si>
    <t>Customer Representative:</t>
  </si>
  <si>
    <t>CES Representative:</t>
  </si>
  <si>
    <t>Workbook Preparation Date:</t>
  </si>
  <si>
    <t>Workbook Preparer:</t>
  </si>
  <si>
    <t>Controlled by:  USAF</t>
  </si>
  <si>
    <t>Controlled by:  AFCEC/CIP</t>
  </si>
  <si>
    <t>CUI Category: OPSEC</t>
  </si>
  <si>
    <t>Limited Dissemination Control: NONE</t>
  </si>
  <si>
    <t>POC:</t>
  </si>
  <si>
    <t>CATCODE:</t>
  </si>
  <si>
    <t>CATCODE Title:</t>
  </si>
  <si>
    <t>WBDG Reference Link:</t>
  </si>
  <si>
    <t>BLDG(S):</t>
  </si>
  <si>
    <t>Position Description</t>
  </si>
  <si>
    <t>Rank / Position Type
(use dropdown menu)</t>
  </si>
  <si>
    <t>Office Type
(auto populates)</t>
  </si>
  <si>
    <t>Grade
(use dropdown menu)</t>
  </si>
  <si>
    <t>SF Auth
(Admin entries auto populate)</t>
  </si>
  <si>
    <t>No.</t>
  </si>
  <si>
    <t>Total Auth</t>
  </si>
  <si>
    <r>
      <rPr>
        <b/>
        <sz val="12"/>
        <color theme="0"/>
        <rFont val="Calibri"/>
        <family val="2"/>
        <scheme val="minor"/>
      </rPr>
      <t xml:space="preserve">LINK: </t>
    </r>
    <r>
      <rPr>
        <b/>
        <u/>
        <sz val="12"/>
        <color theme="0"/>
        <rFont val="Calibri"/>
        <family val="2"/>
        <scheme val="minor"/>
      </rPr>
      <t>WBDG - DAFMAN 32-1084</t>
    </r>
  </si>
  <si>
    <t>Administrative Private Office Space</t>
  </si>
  <si>
    <t>Standards for these positions are provided in DAFMAN 32-1084 &gt; Facility Class 6 - Administrative &gt; Category Group 61, Administrative and Administration Support Spaces &gt; Administrative Facilities Overview</t>
  </si>
  <si>
    <t>(enter Position Description)</t>
  </si>
  <si>
    <t>Commander: Wing</t>
  </si>
  <si>
    <t>Grades</t>
  </si>
  <si>
    <t>Commander: Group</t>
  </si>
  <si>
    <t>Commander: Squadron</t>
  </si>
  <si>
    <t>First Sergeant</t>
  </si>
  <si>
    <t>Private Office</t>
  </si>
  <si>
    <t xml:space="preserve">Subtotal Private Office Space </t>
  </si>
  <si>
    <t>Subtotal</t>
  </si>
  <si>
    <t>Private Offices Circulation Calculation (Factor - 28%; Multiplier - 0.40)</t>
  </si>
  <si>
    <t>Category Group (CG) 61, Administrative Facilities Overview para 3.2.2</t>
  </si>
  <si>
    <t>Net Private Office Subtotal</t>
  </si>
  <si>
    <t>Administrative Open Office Space</t>
  </si>
  <si>
    <t>Executive Officer</t>
  </si>
  <si>
    <t>Flight Chief</t>
  </si>
  <si>
    <t>Flight Superintendent / SNCOIC</t>
  </si>
  <si>
    <t>Staff - Full Time Admin</t>
  </si>
  <si>
    <t xml:space="preserve">Subtotal Open Office Space </t>
  </si>
  <si>
    <t>Open Offices Circulation Calculation (Factor - 38%; Multiplier - 0.60)</t>
  </si>
  <si>
    <t>CG 61, Administrative Facilities Overview para 3.2.3</t>
  </si>
  <si>
    <t xml:space="preserve">Net Open Office Space </t>
  </si>
  <si>
    <t xml:space="preserve">Administrative Special Purpose and Shared Space </t>
  </si>
  <si>
    <t>Standards are provided in DAFMAN 32-1084 &gt; Facility Class 6 - Administrative &gt; Category Group 61, Administrative and Administration Support Spaces &gt; Administrative Facilities Overview</t>
  </si>
  <si>
    <t>Administrative Support Space</t>
  </si>
  <si>
    <t>CG 61, Administrative Facilities Overview para 3.1.  Multiplier = 8 SF per number (No.) of workspaces; total pulls from Office Space sections above. Includes circulation in and around office areas and space for things such as: administrative supply storage, unit/organization files, safes, copiers, scanners, printers, faxes, shredders, shelter-in-place kits, mail rooms, and lactation support rooms.</t>
  </si>
  <si>
    <t>Meeting Space for Unit (Conference and Team rooms) to be divided as needed</t>
  </si>
  <si>
    <t>Break Rooms (Kitchen/Vending)</t>
  </si>
  <si>
    <t>CG 61, Administrative Facilities Overview Table 4: Typical Administrative Special Purpose Space Authorization Factors. Multiplier = 3 SF per workspace; total pulls from Office Space sections above; Minimum = 50 SF)</t>
  </si>
  <si>
    <t>Admin Special Purpose</t>
  </si>
  <si>
    <r>
      <t>(Populate if needed, by using dropdown menu and adding notes</t>
    </r>
    <r>
      <rPr>
        <sz val="11"/>
        <rFont val="Calibri"/>
        <family val="2"/>
        <scheme val="minor"/>
      </rPr>
      <t>)</t>
    </r>
  </si>
  <si>
    <t xml:space="preserve">Subtotal Administrative Support and Special Purpose Space </t>
  </si>
  <si>
    <t>Administrative Support and Special Purpose Space Circulation Calculation (Factor - 28%; Multiplier - 0.40)</t>
  </si>
  <si>
    <t>CG 61, Administrative Facilities Overview para 3.2.4</t>
  </si>
  <si>
    <t xml:space="preserve">Net Administrative Support and Special Purpose Space </t>
  </si>
  <si>
    <t>Non-Administrative Special Purpose Space</t>
  </si>
  <si>
    <t>Non-Admin Special Purpose Space</t>
  </si>
  <si>
    <t>(Populate if needed, by entering information and adding notes)</t>
  </si>
  <si>
    <t xml:space="preserve">Subtotal Non-Administrative Special Purpose Space </t>
  </si>
  <si>
    <t>Non-Administrative Special Purpose Space Circulation Calculation (Factor - 28%; Multiplier - 0.40)</t>
  </si>
  <si>
    <t xml:space="preserve">Net Non-Administrative Special Purpose Space </t>
  </si>
  <si>
    <t>Space Totals</t>
  </si>
  <si>
    <t>Total Net Building Area</t>
  </si>
  <si>
    <t>Total Net</t>
  </si>
  <si>
    <t>Net-to-Gross Multiplier ( Factor 30%; Multiplier - 0.42)</t>
  </si>
  <si>
    <t>CG 61, Administrative Facilities Overview para 3.5</t>
  </si>
  <si>
    <t xml:space="preserve">Total Gross </t>
  </si>
  <si>
    <t>Bldg #, Name, and Type of Authorization: Auth = Actual, Bulk, etc.</t>
  </si>
  <si>
    <t>SF Auth</t>
  </si>
  <si>
    <r>
      <rPr>
        <b/>
        <sz val="12"/>
        <color rgb="FFFFFFFF"/>
        <rFont val="Calibri"/>
        <family val="2"/>
        <scheme val="minor"/>
      </rPr>
      <t xml:space="preserve">LINK: </t>
    </r>
    <r>
      <rPr>
        <b/>
        <u/>
        <sz val="12"/>
        <color rgb="FFFFFFFF"/>
        <rFont val="Calibri"/>
        <family val="2"/>
        <scheme val="minor"/>
      </rPr>
      <t>WBDG - DAFMAN 32-1084</t>
    </r>
  </si>
  <si>
    <t>Special Purpose Space</t>
  </si>
  <si>
    <t>Standards are detailed in applicable CATCode or DAFMAN 32-1084 &gt; Facility Class 6 - Administrative &gt; Category Group 61, Administrative and Administration Support Spaces &gt; Administrative Facilities Overview</t>
  </si>
  <si>
    <r>
      <rPr>
        <sz val="11"/>
        <color rgb="FF000000"/>
        <rFont val="Calibri"/>
        <family val="2"/>
        <scheme val="minor"/>
      </rPr>
      <t xml:space="preserve">(Provide Building Number &amp; Name and Type of Authorization: </t>
    </r>
    <r>
      <rPr>
        <b/>
        <sz val="11"/>
        <color rgb="FF000000"/>
        <rFont val="Calibri"/>
        <family val="2"/>
        <scheme val="minor"/>
      </rPr>
      <t>Authorized = Actual or User Justified</t>
    </r>
    <r>
      <rPr>
        <sz val="11"/>
        <color rgb="FF000000"/>
        <rFont val="Calibri"/>
        <family val="2"/>
        <scheme val="minor"/>
      </rPr>
      <t>)</t>
    </r>
  </si>
  <si>
    <t>(Enter "SF Auth" and state from what source the SF data was obtained from - e.g., allocation survey, SAR, etc.)</t>
  </si>
  <si>
    <r>
      <t xml:space="preserve">(Provide Building Number &amp; Name and Type of Authorization: </t>
    </r>
    <r>
      <rPr>
        <b/>
        <sz val="11"/>
        <color theme="1"/>
        <rFont val="Calibri"/>
        <family val="2"/>
        <scheme val="minor"/>
      </rPr>
      <t>Bulk Authorization</t>
    </r>
    <r>
      <rPr>
        <sz val="11"/>
        <color theme="1"/>
        <rFont val="Calibri"/>
        <family val="2"/>
        <scheme val="minor"/>
      </rPr>
      <t>)</t>
    </r>
  </si>
  <si>
    <t xml:space="preserve">(Enter "SF Auth" and provide detailed description of how that authorization was determined: What CATCode, AFI, or other guidance document was referenced, including paragraph and/or table number(s); provide customer/unit's inventory that calculations are based on  (e.g., # airplanes, # pieces of equipment, # staff, # military staff, etc.). Provide enough information so that any reader can understand how SF was determined/ calculated).  </t>
  </si>
  <si>
    <t>(Additional entries, as needed)</t>
  </si>
  <si>
    <r>
      <t xml:space="preserve">CG 61, Administrative Facilities Overview para 3.2.4 </t>
    </r>
    <r>
      <rPr>
        <i/>
        <sz val="11"/>
        <color theme="1"/>
        <rFont val="Calibri"/>
        <family val="2"/>
        <scheme val="minor"/>
      </rPr>
      <t xml:space="preserve">(Important to "zero" this entry out </t>
    </r>
    <r>
      <rPr>
        <i/>
        <u/>
        <sz val="11"/>
        <color theme="1"/>
        <rFont val="Calibri"/>
        <family val="2"/>
        <scheme val="minor"/>
      </rPr>
      <t>if</t>
    </r>
    <r>
      <rPr>
        <i/>
        <sz val="11"/>
        <color theme="1"/>
        <rFont val="Calibri"/>
        <family val="2"/>
        <scheme val="minor"/>
      </rPr>
      <t xml:space="preserve"> Allocation is already in GSF; and add note that "Multiplier is not applicable because allocation is already in GSF")</t>
    </r>
  </si>
  <si>
    <t>Net-to-Gross Multiplier (Factor 30%; Multiplier - 0.42)</t>
  </si>
  <si>
    <r>
      <t xml:space="preserve">CG 61, Administrative Facilities Overview para 3.5 </t>
    </r>
    <r>
      <rPr>
        <i/>
        <sz val="11"/>
        <color theme="1"/>
        <rFont val="Calibri"/>
        <family val="2"/>
        <scheme val="minor"/>
      </rPr>
      <t xml:space="preserve">(Important to "zero" this entry out </t>
    </r>
    <r>
      <rPr>
        <i/>
        <u/>
        <sz val="11"/>
        <color theme="1"/>
        <rFont val="Calibri"/>
        <family val="2"/>
        <scheme val="minor"/>
      </rPr>
      <t>if</t>
    </r>
    <r>
      <rPr>
        <i/>
        <sz val="11"/>
        <color theme="1"/>
        <rFont val="Calibri"/>
        <family val="2"/>
        <scheme val="minor"/>
      </rPr>
      <t xml:space="preserve"> Allocation is already in GSF; and add note that "Multiplier is not applicable because allocation is already in GSF")</t>
    </r>
  </si>
  <si>
    <t>UMD provided by &lt;&lt;Unit Office Symbol&gt;&gt; dated &lt;&lt;DD MMM YYYY&gt;&gt;, manning projected &lt;&lt;FYYY, Q#&gt;&gt;</t>
  </si>
  <si>
    <t>UNIT</t>
  </si>
  <si>
    <t>OSC</t>
  </si>
  <si>
    <t>OSC TITLE</t>
  </si>
  <si>
    <t>PSN NBR</t>
  </si>
  <si>
    <t>AFSC</t>
  </si>
  <si>
    <t>AFSC TITLE</t>
  </si>
  <si>
    <t>GRADE</t>
  </si>
  <si>
    <t>RIC</t>
  </si>
  <si>
    <t>Fund FYXX</t>
  </si>
  <si>
    <t>WORKSHEET ASSIGNMENT</t>
  </si>
  <si>
    <t>Commander: Wing Deputy</t>
  </si>
  <si>
    <t>Wing Command CMSgt</t>
  </si>
  <si>
    <t>Office Type G (Open)</t>
  </si>
  <si>
    <t>Notes</t>
  </si>
  <si>
    <t>Space per Support Agreement</t>
  </si>
  <si>
    <t>&lt;&lt;Building number or space type description&gt;&gt;</t>
  </si>
  <si>
    <t>Space allocated per Support Agreement &lt;&lt;##&gt;&gt; dated &lt;&lt;DD MMM YYYY&gt;&gt;, If they state number of personnel within support agreement add them here</t>
  </si>
  <si>
    <t>Total Space Allocated per Support Agreement</t>
  </si>
  <si>
    <t>Office Type</t>
  </si>
  <si>
    <t>SF/Pers</t>
  </si>
  <si>
    <t>SF</t>
  </si>
  <si>
    <t>CATCode Long Name</t>
  </si>
  <si>
    <t>CATCode Description</t>
  </si>
  <si>
    <t>Standards/Criteria Reference (if available)</t>
  </si>
  <si>
    <t xml:space="preserve"> </t>
  </si>
  <si>
    <t># PN lower</t>
  </si>
  <si>
    <t>#PN upper</t>
  </si>
  <si>
    <t>Team ft2 
# Seats</t>
  </si>
  <si>
    <t>Total Team Rm</t>
  </si>
  <si>
    <t>Total Confer (with 150 Speaker Area)</t>
  </si>
  <si>
    <t>Total Space NSF</t>
  </si>
  <si>
    <t>Office Type A (Private)</t>
  </si>
  <si>
    <t>Other</t>
  </si>
  <si>
    <t>Administrative Storage</t>
  </si>
  <si>
    <t>UJ</t>
  </si>
  <si>
    <t>RUNWAY</t>
  </si>
  <si>
    <t>‌http://www.wbdg.org/FFC/AF/AFMAN/111111_Runways.pdf</t>
  </si>
  <si>
    <t>Office Type B (Private)</t>
  </si>
  <si>
    <t>Contractor</t>
  </si>
  <si>
    <t>OVERRUN, PAVED</t>
  </si>
  <si>
    <t>An extension of the runway pavement excluding shoulders. Cost includes asphalt surface, base, sub-base, and striping (excluding shoulders). An overrun is an extension of the length of the runway pavement.</t>
  </si>
  <si>
    <t>‌http://www.wbdg.org/FFC/AF/AFMAN/111115_Paved_Overrun.pdf</t>
  </si>
  <si>
    <t>Office Type C (Private)</t>
  </si>
  <si>
    <t>Various</t>
  </si>
  <si>
    <t>Assembly/Auditorium Spaces (50+)</t>
  </si>
  <si>
    <t>ROTARY WING LANDING PAD, UNPAVED</t>
  </si>
  <si>
    <t>No Standards/Criteria available</t>
  </si>
  <si>
    <t>Office Type D (Private)</t>
  </si>
  <si>
    <t>Officer</t>
  </si>
  <si>
    <t>RUNWAY, UNPAVED</t>
  </si>
  <si>
    <t>The unpaved surface provided for air and space vehicle landing. This category code includes crosswind parallel, primary instrument, and instrument type unpaved runways.</t>
  </si>
  <si>
    <t>‌http://www.wbdg.org/FFC/AF/AFMAN/111411_Runway_Unsurfaced.pdf</t>
  </si>
  <si>
    <t>Office Type E (Open)</t>
  </si>
  <si>
    <t>O-10</t>
  </si>
  <si>
    <t>Classroom (25-50 typical, up to 75)</t>
  </si>
  <si>
    <t>TACTICAL UNMANNED AERIAL VEHICLE (UAV) RUNWAY AND LAUNCH/ RECOVERY SITE</t>
  </si>
  <si>
    <t>Office Type F (Open)</t>
  </si>
  <si>
    <t>O-9</t>
  </si>
  <si>
    <t>Classroom (up to 25)</t>
  </si>
  <si>
    <t>ROTARY WING TAXIWAY, PAVED</t>
  </si>
  <si>
    <t>O-8</t>
  </si>
  <si>
    <t xml:space="preserve">                                                  </t>
  </si>
  <si>
    <t>Coffee Bar</t>
  </si>
  <si>
    <t>TAXIWAY</t>
  </si>
  <si>
    <t>Pavement provided for ground movement of aircraft. They connect the parking and maintenance areas of the airfield with the runways and provide access to the hangars, docks, and various parking areas and pads.</t>
  </si>
  <si>
    <t>‌https://www.wbdg.org/FFC/AF/AFMAN/112211_Taxiway.pdf</t>
  </si>
  <si>
    <t>Office Type H (Open)</t>
  </si>
  <si>
    <t>O-7</t>
  </si>
  <si>
    <t>Collaboration Space  (4-6 pn)</t>
  </si>
  <si>
    <t>APRON</t>
  </si>
  <si>
    <t>Pavement provided for aircraft parking, servicing, and loading. Using Medium load aircraft in Weather Zone A.</t>
  </si>
  <si>
    <t>‌http://www.wbdg.org/FFC/AF/AFMAN/113321_Apron.pdf</t>
  </si>
  <si>
    <t>Office Type I (Open)</t>
  </si>
  <si>
    <t>O-6</t>
  </si>
  <si>
    <t>Collaboration Space to support Telework staff (small meeting/counseling space)</t>
  </si>
  <si>
    <t>Table 7</t>
  </si>
  <si>
    <t>This facility is used to train crews of cargo aircraft in the conduct of airlift operations.</t>
  </si>
  <si>
    <t>‌http://www.wbdg.org/FFC/AF/AFMAN/116116_Takeoff_and_Landing_Zone.pdf</t>
  </si>
  <si>
    <t>O-5</t>
  </si>
  <si>
    <t>Conference Room (need justification)</t>
  </si>
  <si>
    <t>PRECISION APPROACH RADAR PAD</t>
  </si>
  <si>
    <t>https://www.wbdg.org/FFC/AF/AFMAN/116401_Precision_Approach_Radar_Pad.pdf</t>
  </si>
  <si>
    <t>Private Offices</t>
  </si>
  <si>
    <t>O-4</t>
  </si>
  <si>
    <t>Copy Rooms (per every 50 occupants)</t>
  </si>
  <si>
    <t>FIRE &amp; RESCUE VEHICLE ALERT PAD</t>
  </si>
  <si>
    <t>This facility provides parking area for Immediate Response Alert Vehicle. The purpose of the Immediate Response Alert is to:  1. Observe all landings and take-offs. 2. Respond immediately to any aircraft accident. 3. Provide timely rescue of personnel involved in emergencies. The pad should be large enough to park one 3,780 liter (1,000 gallon) aircraft rescue and fire fighting vehicle (P-19) and should be located no closer than 45.7 meters (150 feet) from the runway edge. The pad should not include a protective shelter or any other structure, which would violate airfield safety clearance criteria.</t>
  </si>
  <si>
    <t>‌http://www.wbdg.org/FFC/AF/AFMAN/116402_Pad_Fire_and_Rescue_Vehicle.pdf</t>
  </si>
  <si>
    <t>Position (or Equivalent)</t>
  </si>
  <si>
    <t>O-3</t>
  </si>
  <si>
    <t>Discussion Room (2-4 pn)</t>
  </si>
  <si>
    <t>SHOULDER, PAVED</t>
  </si>
  <si>
    <t>The shoulders of runways, taxi-ways, etc.</t>
  </si>
  <si>
    <t>‌http://www.wbdg.org/FFC/AF/AFMAN/116642_Paved_Shoulders.pdf</t>
  </si>
  <si>
    <t>Area Defense Counsel</t>
  </si>
  <si>
    <t>O-2</t>
  </si>
  <si>
    <t>Entry Control Vestibule</t>
  </si>
  <si>
    <t>ARMING AND DISARMING PADS</t>
  </si>
  <si>
    <t>Used for arming aircraft immediately before takeoff and for disarming weapons retained or not expended upon their return.</t>
  </si>
  <si>
    <t>‌http://www.wbdg.org/FFC/AF/AFMAN/116661_Pad_Arm_and_Disarm.pdf</t>
  </si>
  <si>
    <t>Attorney</t>
  </si>
  <si>
    <t>O-1</t>
  </si>
  <si>
    <t>FIELDCOM Commander conference room</t>
  </si>
  <si>
    <t>PAD, DANGEROUS CARGO, LOAD/UNLOAD</t>
  </si>
  <si>
    <t>Required where there is a frequent need to load explosives, or other dangerous materials on cargo aircraft and where existing aprons cannot be used without violating quantity distance criteria.</t>
  </si>
  <si>
    <t>‌http://www.wbdg.org/FFC/AF/AFMAN/116662_Pad_Dangerous_Cargo_Load_Unload.pdf</t>
  </si>
  <si>
    <t>Branch Chief</t>
  </si>
  <si>
    <t>Enlisted</t>
  </si>
  <si>
    <t>FIELDCOM Staff Team rooms</t>
  </si>
  <si>
    <t>HELICOPTER PAD</t>
  </si>
  <si>
    <t>Pavement provided for helicopters when there is no other operational apron or pad available in the area.</t>
  </si>
  <si>
    <t>‌http://www.wbdg.org/FFC/AF/AFMAN/116663_Pad_Helicopter.pdf</t>
  </si>
  <si>
    <t>Chaplain</t>
  </si>
  <si>
    <t>SNCO</t>
  </si>
  <si>
    <t>File Rooms</t>
  </si>
  <si>
    <t>POWER CHECK</t>
  </si>
  <si>
    <t>A paved area, 80 by 120 feet used in performing full power checks of jet engines.</t>
  </si>
  <si>
    <t>‌http://www.wbdg.org/FFC/AF/AFMAN/116664_Pad_Power_Check.pdf</t>
  </si>
  <si>
    <t>Civilian Equal Opportunity Chief</t>
  </si>
  <si>
    <t>NCO</t>
  </si>
  <si>
    <t>Full D size Plotter</t>
  </si>
  <si>
    <t>‌http://www.wbdg.org/FFC/AF/AFMAN/116665_Pad_Power_Check_with_Noise_Suppressor.pdf</t>
  </si>
  <si>
    <t>Civilian Personnel Chief</t>
  </si>
  <si>
    <t>Airman</t>
  </si>
  <si>
    <t>Group CC Conference Room</t>
  </si>
  <si>
    <t>PAD, WARMUP, HOLDING</t>
  </si>
  <si>
    <t>A paved area adjacent to the taxi-way at the end of the runway. It provides a means of bypassing aircraft being held at the runway end for various reasons.</t>
  </si>
  <si>
    <t>‌http://www.wbdg.org/FFC/AF/AFMAN/116666_Pad_Warm_up_Holding.pdf</t>
  </si>
  <si>
    <t>Commander: Center</t>
  </si>
  <si>
    <t>E-9</t>
  </si>
  <si>
    <t>Interview Room</t>
  </si>
  <si>
    <t>A paved area where aircraft are positioned for the calibration of the magnetic standby compass and the magnetic azimuth detector.</t>
  </si>
  <si>
    <t>‌http://www.wbdg.org/FFC/AF/AFMAN/116667_Pad_Compass_Calibration.pdf</t>
  </si>
  <si>
    <t>Commander: Center Deputy</t>
  </si>
  <si>
    <t>E-8</t>
  </si>
  <si>
    <t>Kiosk Stations</t>
  </si>
  <si>
    <t>PAD, LAUNCHING</t>
  </si>
  <si>
    <t>Those pads that are used for launching missiles.</t>
  </si>
  <si>
    <t>‌http://www.wbdg.org/FFC/AF/AFMAN/116668_Pad_Launching.pdf</t>
  </si>
  <si>
    <t>Commander: FIELDCOM</t>
  </si>
  <si>
    <t>E-7</t>
  </si>
  <si>
    <t>Lactation Room</t>
  </si>
  <si>
    <t>An open wash rack with utility systems providing hot and cold water, and electric power. This facility is usually supported by an adjacent small storage building containing cleaning supplies and tools. (Use Cat Code 211-159 for covered wash rack.)</t>
  </si>
  <si>
    <t>‌http://www.wbdg.org/FFC/AF/AFMAN/116672_Pad_Aircraft_Washrack.pdf</t>
  </si>
  <si>
    <t>Commander: FIELDCOM Deputy</t>
  </si>
  <si>
    <t>E-6</t>
  </si>
  <si>
    <t>Lobby</t>
  </si>
  <si>
    <t>AIRCRAFT ARRESTING SYSTEM SUPPORT</t>
  </si>
  <si>
    <t>These systems consist of engaging devices and energy absorbers, engaging devices are the barrier net, the dis-supported cable or the remotely raised cable, energy absorbing devices are anchor chains, rotary friction brakes or rotary hydraulic unit.</t>
  </si>
  <si>
    <t>‌https://www.wbdg.org/FFC/AF/AFMAN/116922_Aircraft_Arresting_Systems.pdf</t>
  </si>
  <si>
    <t>Commander: Flight (G-Series Orders)</t>
  </si>
  <si>
    <t>E-5</t>
  </si>
  <si>
    <t>Lockers</t>
  </si>
  <si>
    <t>FIRING IN BUTT</t>
  </si>
  <si>
    <t>Backstops made of earth and wood used as safety areas perpendicular to where aircraft are parked and where hot ammo is downloaded.</t>
  </si>
  <si>
    <t>‌https://www.wbdg.org/FFC/AF/AFMAN/116933_Firing_In_Buttress.pdf</t>
  </si>
  <si>
    <t>E-4</t>
  </si>
  <si>
    <t>Mail Distribution Room</t>
  </si>
  <si>
    <t>JET BLAST DEFLECTOR</t>
  </si>
  <si>
    <t>Concave corrugated metal surface, with or without baffles, fastened and braced to a concrete base to withstand the force of the jet blast which is deflected upward.</t>
  </si>
  <si>
    <t>‌https://www.wbdg.org/FFC/AF/AFMAN/116945_Jet_Blast_Deflector.pdf</t>
  </si>
  <si>
    <t>Commander: Group Deputy</t>
  </si>
  <si>
    <t>E-3</t>
  </si>
  <si>
    <t>MAJCOM Commander conference room</t>
  </si>
  <si>
    <t>‌https://www.wbdg.org/FFC/AF/AFMAN/121111_Petroleum_Operations_Building.pdf</t>
  </si>
  <si>
    <t xml:space="preserve">Commander: MAJCOM </t>
  </si>
  <si>
    <t>E-2</t>
  </si>
  <si>
    <t>MAJCOM Staff Team room</t>
  </si>
  <si>
    <t>‌http://www.wbdg.org/FFC/AF/AFMAN/121115_Aviation_Fuel_Dispensing_System.pdf</t>
  </si>
  <si>
    <t>Commander: MAJCOM Deputy</t>
  </si>
  <si>
    <t>E-1</t>
  </si>
  <si>
    <t>Table 6</t>
  </si>
  <si>
    <t>‌http://www.wbdg.org/FFC/AF/AFMAN/121122_Hydrant_Fueling_System.pdf</t>
  </si>
  <si>
    <t>Commander: Mission Delta</t>
  </si>
  <si>
    <t>GS</t>
  </si>
  <si>
    <t>Mission Delta Commander Conference room</t>
  </si>
  <si>
    <t>PUMP HOUSE, PETROLEUM (WITHOUT CONSTANT PRESSURE CONTROLS)</t>
  </si>
  <si>
    <t>‌https://www.wbdg.org/FFC/AF/AFMAN/121124_Hydrant_Fueling_Building.pdf</t>
  </si>
  <si>
    <t>Table 7 - Collaboration Space Based on # staff TW</t>
  </si>
  <si>
    <t>Commander: Mission Delta Deputy</t>
  </si>
  <si>
    <t>SES</t>
  </si>
  <si>
    <t>Mission Delta Team Room</t>
  </si>
  <si>
    <t>Fuel received by barge or tanker requires an unloading pier with mooring facilities, hose connections derricks for handling hose, hose storage racks, pipelines, and fire protection equipment (under certain conditions a submerged sea unloading line is provided).</t>
  </si>
  <si>
    <t>‌http://www.wbdg.org/FFC/AF/AFMAN/122111_Marine_Fuel_Dispensing_Sys.pdf</t>
  </si>
  <si>
    <t># PN upper</t>
  </si>
  <si>
    <t>Total Space</t>
  </si>
  <si>
    <t xml:space="preserve">Commander: NAF </t>
  </si>
  <si>
    <t>GS-15</t>
  </si>
  <si>
    <t>Portrait Studio (Public Affairs)</t>
  </si>
  <si>
    <t>‌http://www.wbdg.org/FFC/AF/AFMAN/123335_Vehicle_Fueling_Station.pdf</t>
  </si>
  <si>
    <t>GS-14</t>
  </si>
  <si>
    <t>Reception Desk</t>
  </si>
  <si>
    <t>‌http://www.wbdg.org/FFC/AF/AFMAN/124131_Operating_Storage_Aviation_Gas.pdf</t>
  </si>
  <si>
    <t>Commander: Squadron Deputy</t>
  </si>
  <si>
    <t>GS-13</t>
  </si>
  <si>
    <t>Safes, GSA</t>
  </si>
  <si>
    <t>OPERATING STORAGE, AVIGATION LUBRICANT</t>
  </si>
  <si>
    <t>Storage tanks that provide an operating and reserve supply of aviation lubricant.</t>
  </si>
  <si>
    <t>‌http://www.wbdg.org/FFC/AF/AFMAN/124132_Operating_Storage_Aviation_Lubricant.pdf</t>
  </si>
  <si>
    <t>GS-12</t>
  </si>
  <si>
    <t>Shipping/Receiving</t>
  </si>
  <si>
    <t>‌http://www.wbdg.org/FFC/AF/AFMAN/124134_Operating_Storage_Diesel.pdf</t>
  </si>
  <si>
    <t>GS-11</t>
  </si>
  <si>
    <t>Shower</t>
  </si>
  <si>
    <t>‌http://www.wbdg.org/FFC/AF/AFMAN/124135_Operating_Storage_Jet_Fuel.pdf</t>
  </si>
  <si>
    <t xml:space="preserve">Director of Operations </t>
  </si>
  <si>
    <t>GS-10</t>
  </si>
  <si>
    <t>SIPR Room 20 SF per station, 80 SF min</t>
  </si>
  <si>
    <t>‌http://www.wbdg.org/FFC/AF/AFMAN/124137_Operating_Storage_Motor_Gas.pdf</t>
  </si>
  <si>
    <t>Directorate Chief</t>
  </si>
  <si>
    <t>GS-9</t>
  </si>
  <si>
    <t>Space Delta Commander Conference Room</t>
  </si>
  <si>
    <t>‌http://www.wbdg.org/FFC/AF/AFMAN/124138_Operating_Storage_Solvents.pdf</t>
  </si>
  <si>
    <t>Directorate Deputy</t>
  </si>
  <si>
    <t>GS-8</t>
  </si>
  <si>
    <t xml:space="preserve">Space Delta Staff Team Rooms </t>
  </si>
  <si>
    <t>OPERATING STORAGE, SPECIAL FUELS - ABOVE GROUND</t>
  </si>
  <si>
    <t>Above ground storage tanks that provide an operating and reserve supply of special fuels.</t>
  </si>
  <si>
    <t>‌http://www.wbdg.org/FFC/AF/AFMAN/124139_Operating_Storage_Special_Fuels.pdf</t>
  </si>
  <si>
    <t>Division Chief</t>
  </si>
  <si>
    <t>GS-7</t>
  </si>
  <si>
    <t>Special Purpose / Shared Space</t>
  </si>
  <si>
    <t>Division Deputy</t>
  </si>
  <si>
    <t>GS-6</t>
  </si>
  <si>
    <t>Task Stations</t>
  </si>
  <si>
    <t>Faculty/Instructor</t>
  </si>
  <si>
    <t>GS-5</t>
  </si>
  <si>
    <t>Team/Meeting/Mini Conference Room (6-10 persons)</t>
  </si>
  <si>
    <t>GS-4</t>
  </si>
  <si>
    <t>Unit Specific Area</t>
  </si>
  <si>
    <t>Flight CC (Non-G-Series)</t>
  </si>
  <si>
    <t>GS-3</t>
  </si>
  <si>
    <t>Video Graphic Arts Studio (Public Affairs)</t>
  </si>
  <si>
    <t>Group Command CMSgt</t>
  </si>
  <si>
    <t>GS-2</t>
  </si>
  <si>
    <t>Waiting Areas</t>
  </si>
  <si>
    <t>OPERATING STORAGE, SPECIAL FUELS - UNDERGROUND</t>
  </si>
  <si>
    <t>​Underground storage tanks that provide an operating and reserve supply of special fuels not in the aircraft, marine, or vehicle categories.  Includes heating fuel, lubricants and miscellaneous POLs.</t>
  </si>
  <si>
    <t>Military Personnel Chief</t>
  </si>
  <si>
    <t>GS-1</t>
  </si>
  <si>
    <t>Wing CC Conference Room</t>
  </si>
  <si>
    <t>OPERATING STORAGE, ROCKET PROPELLENT, HYDRAZINE - UNDERGROUND</t>
  </si>
  <si>
    <t>NH</t>
  </si>
  <si>
    <t xml:space="preserve">Wing CC Team Rooms (Host Wing) </t>
  </si>
  <si>
    <t>‌http://www.wbdg.org/FFC/AF/AFMAN/124340_Operating_Storage_E_85_Ethanol.pdf</t>
  </si>
  <si>
    <t>Public Affairs Chief</t>
  </si>
  <si>
    <t>NH-01</t>
  </si>
  <si>
    <t xml:space="preserve">Wing Team Rooms (Tenant Wing) </t>
  </si>
  <si>
    <t>‌http://www.wbdg.org/FFC/AF/AFMAN/124341_Operating_Storage_Bio_Diesel.pdf</t>
  </si>
  <si>
    <t>Safety Chief</t>
  </si>
  <si>
    <t>NH-02</t>
  </si>
  <si>
    <t>Workbench</t>
  </si>
  <si>
    <t>‌http://www.wbdg.org/FFC/AF/AFMAN/124342_Operating_Storage_Diesel_JP_8.pdf</t>
  </si>
  <si>
    <t>Senior Enlisted Advisor</t>
  </si>
  <si>
    <t>NH-03</t>
  </si>
  <si>
    <t>Special Victim Attorney</t>
  </si>
  <si>
    <t>NH-04</t>
  </si>
  <si>
    <t>Squadron CEM, SEL or Superintendent</t>
  </si>
  <si>
    <t>Staff Judge Advocate</t>
  </si>
  <si>
    <t>GG</t>
  </si>
  <si>
    <t>‌http://www.wbdg.org/FFC/AF/AFMAN/125210_POL_Piping_System_within_a_site.pdf</t>
  </si>
  <si>
    <t>Staff Judge Advocate Deputy</t>
  </si>
  <si>
    <t>GG-15</t>
  </si>
  <si>
    <t>Wing Chaplain</t>
  </si>
  <si>
    <t>GG-14</t>
  </si>
  <si>
    <t>GG-13</t>
  </si>
  <si>
    <t>‌http://www.wbdg.org/FFC/AF/AFMAN/125554_Pipeline_Liquid_Fuels.pdf</t>
  </si>
  <si>
    <t>Wing Historian</t>
  </si>
  <si>
    <t>GG-12</t>
  </si>
  <si>
    <t>‌http://www.wbdg.org/FFC/AF/AFMAN/125977_Pump_Station_Liquid_Fuels.pdf</t>
  </si>
  <si>
    <t>Wing Staff Agency Chief</t>
  </si>
  <si>
    <t>GG-11</t>
  </si>
  <si>
    <t>‌http://www.wbdg.org/FFC/AF/AFMAN/126925_Liquid_Fuel_Truck_Fill_Stand.pdf</t>
  </si>
  <si>
    <t>WG-15</t>
  </si>
  <si>
    <t>‌http://www.wbdg.org/FFC/AF/AFMAN/126926_Liquid_Fuel_Stand_Unloading.pdf</t>
  </si>
  <si>
    <t>WG-14</t>
  </si>
  <si>
    <t>FIRE CRASH/RESCUE STATION</t>
  </si>
  <si>
    <t>Fire And Rescue Station - Provides emergency crash/rescue operations on the airfield. The facility is located on the flight-line for quick response to aircraft emergencies. Space is provided for truck bays, radio dispatch area; maintenance and apparatus, which includes fire protection vehicle storage, maintenance, repair and supply support; administration and training; and the general residential and "living" areas.</t>
  </si>
  <si>
    <t>‌https://www.wbdg.org/FFC/AF/AFMAN/130142_Fire_Crash_Rescue_Station.pdf</t>
  </si>
  <si>
    <t>Open Offices</t>
  </si>
  <si>
    <t>WG-13</t>
  </si>
  <si>
    <t>TELECOMMUNICATIONS FACILITY</t>
  </si>
  <si>
    <t>‌http://www.wbdg.org/FFC/AF/AFMAN/131111_Telecommunications_Facility.pdf</t>
  </si>
  <si>
    <t>WG-12</t>
  </si>
  <si>
    <t>MILITARY AFFILIATE RADIO SYSTEM</t>
  </si>
  <si>
    <t>The MARS station is an official, integral part of the telecommunications complex. Missions, functions, and operating methods are outlined in regulatory publications.</t>
  </si>
  <si>
    <t>‌http://www.wbdg.org/FFC/AF/AFMAN/131114_Military_Affiliate_Radio_Sys_MARS_Fac.pdf</t>
  </si>
  <si>
    <t>WG-11</t>
  </si>
  <si>
    <t>COMMUNICATIONS RECEIVER</t>
  </si>
  <si>
    <t>All fixed transmitters for the control tower, air-ground GCA and RAPCON facilities are installed at one location and the associated receiver equipment should be installed with them if possible.</t>
  </si>
  <si>
    <t>‌http://www.wbdg.org/FFC/AF/AFMAN/131115_Communications_Receiver_Facility.pdf</t>
  </si>
  <si>
    <t>Contractor (&lt;25% of FTE)</t>
  </si>
  <si>
    <t>WG-10</t>
  </si>
  <si>
    <t>COMMUNICATIONS-TRANSMITTER/RECEIVER</t>
  </si>
  <si>
    <t>‌http://www.wbdg.org/FFC/AF/AFMAN/131116_Comm_Transmitte_Receiver_Facility.pdf</t>
  </si>
  <si>
    <t>Contractor (&gt;40hr or FTE)</t>
  </si>
  <si>
    <t>WG-09</t>
  </si>
  <si>
    <t>COMMUNICATIONS TRANSMITTER</t>
  </si>
  <si>
    <t>All fixed transmitters for the control tower, air-ground, GCA and RAPCON facilities are installed at one location and the associated receiver equipment should be installed with them if practical.</t>
  </si>
  <si>
    <t>‌http://www.wbdg.org/FFC/AF/AFMAN/131117_Communications_Transmitter_Facility.pdf</t>
  </si>
  <si>
    <t>Contractor (25-50% of FTE)</t>
  </si>
  <si>
    <t>WG-08</t>
  </si>
  <si>
    <t>RADIO RELAY FACILITY</t>
  </si>
  <si>
    <t>Electronic equipment and associated radio facilities necessary to support the relay of radio communications information. These stations are usually unattended and require only periodic inspections and maintenance.</t>
  </si>
  <si>
    <t>‌http://www.wbdg.org/FFC/AF/AFMAN/131118_Radio%20_Relay_Facility.pdf</t>
  </si>
  <si>
    <t>Customer Service workspace</t>
  </si>
  <si>
    <t>WG-07</t>
  </si>
  <si>
    <t>AMERICAN FORCES RADIO AND TELEVISION STATION</t>
  </si>
  <si>
    <t>Radio and television studio set up for the American Armed Forces.</t>
  </si>
  <si>
    <t>‌https://www.wbdg.org/FFC/AF/AFMAN/131119_American_Forces_Radio_and_Television_Station.pdf</t>
  </si>
  <si>
    <t>Design Engineers</t>
  </si>
  <si>
    <t>WG-06</t>
  </si>
  <si>
    <t>SATELLITE COMMUNICATIONS GROUND TERMINAL</t>
  </si>
  <si>
    <t>Communications interface from terrestrial ground or radio systems, or from another satellite terminal in back-to-back configuration, to a remote satellite communications terminal via a space craft relay. Criteria will vary with type of terminal.</t>
  </si>
  <si>
    <t>‌http://www.wbdg.org/FFC/AF/AFMAN/131132_Satellite_Ground_Communications_Ground_Terminal.pdf</t>
  </si>
  <si>
    <t>WG-05</t>
  </si>
  <si>
    <t>COMMUNICATIONS, SCATTER</t>
  </si>
  <si>
    <t>Special communications facility that houses high power UHF Radio Transmitters and receivers with large parabolic antennas capable of communicating beyond 150 miles by "scattering" off the troposphere. The facility is also used to span rugged terrain beyond the range of microwave equipment, typically used in arctic and remote regions.</t>
  </si>
  <si>
    <t>‌http://www.wbdg.org/FFC/AF/AFMAN/131133_Communications_Scatter.pdf</t>
  </si>
  <si>
    <t>WG-04</t>
  </si>
  <si>
    <t>AIRCOM RELAY CENTER</t>
  </si>
  <si>
    <t>Facility used to transmit or pass messages from one tributary to another automatic, semiautomatic or manual means, or by electrically connecting circuits between tributaries for direct transmission.</t>
  </si>
  <si>
    <t>‌http://www.wbdg.org/FFC/AF/AFMAN/131134_Air_Comm_Relay_Center.pdf</t>
  </si>
  <si>
    <t>WG-03</t>
  </si>
  <si>
    <t>AUTOMATIC SWITCHING CENTER</t>
  </si>
  <si>
    <t>Facility which transmits and receives AUTODIN messages to and from Military communications centers worldwide. Every ASC is housed in a special compartmented information facility and is equipped with solid state uninterruptible power systems and environmental controls.</t>
  </si>
  <si>
    <t>‌https://www.wbdg.org/FFC/AF/AFMAN/131135_Automatic_Switching_Center.pdf</t>
  </si>
  <si>
    <t>JA Staff</t>
  </si>
  <si>
    <t>WG-02</t>
  </si>
  <si>
    <t>AIRCOM RECEIVER</t>
  </si>
  <si>
    <t>Communications facility located on a separate site at least eight miles from the transmitter site and five to twenty miles from the base. The facility houses communications technical equipment and power units.</t>
  </si>
  <si>
    <t>‌https://www.wbdg.org/FFC/AF/AFMAN/131136_AIRCOM_Receiver_Facility.pdf</t>
  </si>
  <si>
    <t>Kiosk Station</t>
  </si>
  <si>
    <t>AIRCOM TRANSMITTER</t>
  </si>
  <si>
    <t>Communications facility located on a separate site at least eight miles from the receiver site and five to twenty miles from the base. The facility houses communications technical equipment and power units.</t>
  </si>
  <si>
    <t>‌https://www.wbdg.org/FFC/AF/AFMAN/131137_AIRCOM_Transmitter_Facility.pdf</t>
  </si>
  <si>
    <t>Limited Admin</t>
  </si>
  <si>
    <t>Warrant Officer</t>
  </si>
  <si>
    <t>HIGH FREQUENCY AIRCOM MICROWAVE RELAY</t>
  </si>
  <si>
    <t>Communications facility that provides the control link between the transmitter, receiver and relay center.</t>
  </si>
  <si>
    <t>‌https://www.wbdg.org/FFC/AF/AFMAN/131138_High_Freq_AIRCOM_Microwave_Relay_Facility.pdf</t>
  </si>
  <si>
    <t>Multiple Monitors workspace</t>
  </si>
  <si>
    <t>WO-1</t>
  </si>
  <si>
    <t>AIRCOM RADIO RELAY</t>
  </si>
  <si>
    <t>A typically unmanned communication facility designed to overcome terrain limitations and quantity and quality of traffic channels in order to provide clear radio signals between tributary locations.</t>
  </si>
  <si>
    <t>‌http://www.wbdg.org/FFC/AF/AFMAN/131139_Microwave_Repeater.pdf</t>
  </si>
  <si>
    <t>NCOIC</t>
  </si>
  <si>
    <t>WO-2</t>
  </si>
  <si>
    <t>GAP FILLER</t>
  </si>
  <si>
    <t>A small search radar facility that scans areas where larger surveillance radars have "blind spots" or gaps in their coverage caused by mountains or other geographic features. Gap Fillers are used in air traffic control and Air Defense applications.</t>
  </si>
  <si>
    <t>‌http://www.wbdg.org/FFC/AF/AFMAN/131143_Gap_Filler.pdf</t>
  </si>
  <si>
    <t>Reservists (&lt;25% of FTE)</t>
  </si>
  <si>
    <t>WO-3</t>
  </si>
  <si>
    <t>SPACE OPERATIONS FACILITY</t>
  </si>
  <si>
    <t>‌http://www.wbdg.org/FFC/AF/AFMAN/131200_Space_Operations_Facility.pdf</t>
  </si>
  <si>
    <t>Reservists (25-50% of FTE)</t>
  </si>
  <si>
    <t>WO-4</t>
  </si>
  <si>
    <t>SILO HARDENED HF ANTENNA</t>
  </si>
  <si>
    <t>This antenna is housed in a hardened silo. The antenna is raised in an upright position when charges are used to blow the capsule for missile launch.</t>
  </si>
  <si>
    <t>‌http://www.wbdg.org/FFC/AF/AFMAN/132131_Sil_Hardened_HF_Antenna.pdf</t>
  </si>
  <si>
    <t>Reservists (IMA one per 4 assigned)</t>
  </si>
  <si>
    <t>NJ-02</t>
  </si>
  <si>
    <t>PAD, EQUIPMENT OR SUPPORT</t>
  </si>
  <si>
    <t>https://www.wbdg.org/FFC/AF/AFMAN/132133_PAD_Equipment_Support.pdf</t>
  </si>
  <si>
    <t>Section Chief</t>
  </si>
  <si>
    <t>NJ-03</t>
  </si>
  <si>
    <t>ANTENNA SUPPORT STRUCTURE</t>
  </si>
  <si>
    <t>This category code identifies towers, tower guys, antenna poles, concrete footings and hardstands supporting communications-electronics equipment.</t>
  </si>
  <si>
    <t>‌http://www.wbdg.org/FFC/AF/AFMAN/132134_Antenna_Support_Structure.pdf</t>
  </si>
  <si>
    <t>Shared Workstation</t>
  </si>
  <si>
    <t>NJ-04</t>
  </si>
  <si>
    <t>NON-DIRECTIONAL BEACON (BUILDING)</t>
  </si>
  <si>
    <t>This Non-Directional Beacon (NDB) facility is an unattended facility which houses electric equipment (radio beacon) used to transmit a non-directional radio signal pattern to aircraft equipped with Automatic Radio Direction and Finding (ADF) equipment. The signal is used by the aircraft for homing and radio fix assistance. The radio beacon may be employed for voice or tone modulated transmission. The facility consists of an equipment building with adjoining or adjacent space with emergency standby power and an antenna mounted on an antenna support.</t>
  </si>
  <si>
    <t>‌http://www.wbdg.org/FFC/AF/AFMAN/133101_Non_Directional_Beacon_Facility.pdf</t>
  </si>
  <si>
    <t>NK-01</t>
  </si>
  <si>
    <t>NAVIGATION BUILDING, AIR</t>
  </si>
  <si>
    <t>Supervisor</t>
  </si>
  <si>
    <t>NK-02</t>
  </si>
  <si>
    <t>UHF DIRECTION FINDING</t>
  </si>
  <si>
    <t>This code is provided to identify the installation for UHF antennas.</t>
  </si>
  <si>
    <t>‌http://www.wbdg.org/FFC/AF/AFMAN/133314_UHF_Direction_Finding.pdf</t>
  </si>
  <si>
    <t>Task Station (Drop-In Admin)</t>
  </si>
  <si>
    <t>NK-03</t>
  </si>
  <si>
    <t>WIND MEASURING EQUIPMENT</t>
  </si>
  <si>
    <t>Navigational aid designed for measuring weather condition.</t>
  </si>
  <si>
    <t>‌http://www.wbdg.org/FFC/AF/AFMAN/134101_Wind_Measuring_Equipment.pdf</t>
  </si>
  <si>
    <t>Telework / Hoteling Desk</t>
  </si>
  <si>
    <t>AD-00</t>
  </si>
  <si>
    <t>AUTOMATIC METEROLOGICAL STATION</t>
  </si>
  <si>
    <t>Weather station designed to measure meteorological events automatically.</t>
  </si>
  <si>
    <t>‌http://www.wbdg.org/FFC/AF/AFMAN/134102_Automatic_Meteorological_Station.pdf</t>
  </si>
  <si>
    <t>WG/GP/SQ Command Support Staff</t>
  </si>
  <si>
    <t>AD-21</t>
  </si>
  <si>
    <t>‌http://www.wbdg.org/FFC/AF/AFMAN/134103_Runway_Distance_Markers.pdf</t>
  </si>
  <si>
    <t>AD-22</t>
  </si>
  <si>
    <t>REMOTE CONTROL CIRCUITS</t>
  </si>
  <si>
    <t>These items provides electrical power and communications control circuits, control devices and associated equipment from the base control tower or radar facility to navigational aids and communications facility.</t>
  </si>
  <si>
    <t>‌http://www.wbdg.org/FFC/AF/AFMAN/134119_Remote_Control_Circuits.pdf</t>
  </si>
  <si>
    <t>AD-23</t>
  </si>
  <si>
    <t>GROUND CONTROL INTERCEPT</t>
  </si>
  <si>
    <t>This system serves functions for pilot training over a specific range by (A) remote ground control of drone aircraft; (B) ground control directions to piloted fighter aircraft successful combat archer of drone targets and combat training of other ground control intercepts in a combat scenario.</t>
  </si>
  <si>
    <t>‌http://www.wbdg.org/FFC/AF/AFMAN/134335_Ground_Control_Intercept.pdf</t>
  </si>
  <si>
    <t>AD-24</t>
  </si>
  <si>
    <t>GROUND CONTROLLED APPROACH, FIXED</t>
  </si>
  <si>
    <t>‌http://www.wbdg.org/FFC/AF/AFMAN/134336_Fixed_Radar_Approach_Control_RAPCON_GCA_Fixed_Facility.pdf</t>
  </si>
  <si>
    <t>AD-25</t>
  </si>
  <si>
    <t>GROUND CONTROLLED APPROACH VAULT</t>
  </si>
  <si>
    <t>Underground vault that provides transformer power line connection and maintenance area for underground power lines that control the airfield.</t>
  </si>
  <si>
    <t>https://www.wbdg.org/FFC/AF/AFMAN/134338_RAPCON_Vault_GCA_Vault.pdf</t>
  </si>
  <si>
    <t>AD-26</t>
  </si>
  <si>
    <t>GROUND CONTROLLED APPROACH RAPCON SUPPORT BUILDING</t>
  </si>
  <si>
    <t>Radar approach control facility with space for crew training/study, rest and duty standby, administration, maintenance shop, test equipment storage, kitchen, and latrine.</t>
  </si>
  <si>
    <t>‌http://www.wbdg.org/FFC/AF/AFMAN/134341_RAPCON_Support_Bldg_GCA_RAPCON_Spt_Bldg.pdf</t>
  </si>
  <si>
    <t>AD-27</t>
  </si>
  <si>
    <t>INSTRUMENT LANDING SYSTEM GLIDE SLOPE</t>
  </si>
  <si>
    <t>Hard-stand shelters that house standard navigational aid instruments which utilize fixed radio beams that provide aircraft final approach guidance.</t>
  </si>
  <si>
    <t>‌http://www.wbdg.org/FFC/AF/AFMAN/134351_Instrument_Landing_System_ILS.pdf</t>
  </si>
  <si>
    <t>AD-28</t>
  </si>
  <si>
    <t>INSTRUMENT LANDING SYSTEM LOCALIZER</t>
  </si>
  <si>
    <t>Hard stand shelters that house standard navigational aid instruments which utilize fixed radio beams that provide aircraft azimuth approach guidance.</t>
  </si>
  <si>
    <t>‌http://www.wbdg.org/FFC/AF/AFMAN/134353_ILS_Localizer.pdf</t>
  </si>
  <si>
    <t>DO-01</t>
  </si>
  <si>
    <t>ILS MARKER BEACON</t>
  </si>
  <si>
    <t>The three marker beacons inner, middle and outer are used to provide accurate radio fixes along the approach course.</t>
  </si>
  <si>
    <t>‌http://www.wbdg.org/FFC/AF/AFMAN/134355_ILS_Marker_Beacon.pdf</t>
  </si>
  <si>
    <t>DO-02</t>
  </si>
  <si>
    <t>RADAR TURNTABLE</t>
  </si>
  <si>
    <t>This is a motorized turntable that provides a rapid, all-weather capability to rotate one or two trailer vans to permit aligning the precision approach radar unit (PAR) for service to another runway. The trailer vans are not real property.</t>
  </si>
  <si>
    <t>‌http://www.wbdg.org/FFC/AF/AFMAN/134373_Radar_Turntable.pdf</t>
  </si>
  <si>
    <t>DO-03</t>
  </si>
  <si>
    <t>PRECISION APPROACH RADAR</t>
  </si>
  <si>
    <t>AN/FPN-16, AN/FPN-62 and AN/GPN-22 units provide precision approach radar (PAR) that is remote from the runway. A transformer vault, ducting, and a foundation turntable or hard-stand and are included as support structures.</t>
  </si>
  <si>
    <t>‌http://www.wbdg.org/FFC/AF/AFMAN/134374_Precision_Approach_Radar.pdf</t>
  </si>
  <si>
    <t>DO-04</t>
  </si>
  <si>
    <t>RADAR APPROACH CONTR CENTER</t>
  </si>
  <si>
    <t>A one story facility typically containing 6,034 SF, with expansion capability to two stories to meet follow-on equipment requirements. A second story of 3,500 is typically required for a vertical expansion.</t>
  </si>
  <si>
    <t>‌http://www.wbdg.org/FFC/AF/AFMAN/134375_RAPCON_Center.pdf</t>
  </si>
  <si>
    <t>DR-01</t>
  </si>
  <si>
    <t>AIRPORT SURVEILLANCE RADAR</t>
  </si>
  <si>
    <t>Radar system with a 200 nautical mile radar beacon system capability.</t>
  </si>
  <si>
    <t>‌http://www.wbdg.org/FFC/AF/AFMAN/134376_Airport_Surveillance_Radar.pdf</t>
  </si>
  <si>
    <t>DR-02</t>
  </si>
  <si>
    <t>RADIO BEACON FACILITY</t>
  </si>
  <si>
    <t>Facility that houses a low frequency homing beacon for area coverage and terminal approach purposes. The facility is also used for air route support where extreme ranges are not mandatory.</t>
  </si>
  <si>
    <t>‌http://www.wbdg.org/FFC/AF/AFMAN/134442_Radio_Beacon_Facility.pdf</t>
  </si>
  <si>
    <t>DR-03</t>
  </si>
  <si>
    <t>TACTICAL AIR NAVIGATION STATION, FIXED</t>
  </si>
  <si>
    <t>This facility supports a short range UHF line-of-sight air navigation system that provides continuous accurate slant-range distance and bearing information. The fixed TACAN station requires a building and tower footing.</t>
  </si>
  <si>
    <t>‌http://www.wbdg.org/FFC/AF/AFMAN/134465_TACAN_Air_Navigation_Station.pdf</t>
  </si>
  <si>
    <t>DR-04</t>
  </si>
  <si>
    <t>NAVIGATIONAL AID TOWER</t>
  </si>
  <si>
    <t>Metal, open latticework towers provided for use radio and radar antennas. The towers come with concrete bases, ladders and platforms/catwalks to permit mounting of antennas and routine maintenance.</t>
  </si>
  <si>
    <t>‌http://www.wbdg.org/FFC/AF/AFMAN/134473_NAVAID_Tower.pdf</t>
  </si>
  <si>
    <t>DR-05</t>
  </si>
  <si>
    <t>LOW POWER TERMINAL VHF OMNIRANGE</t>
  </si>
  <si>
    <t>Terminal navigational aid used to inform of air traffic arrival and departure service as a fix to enable control of aircraft by radar or as a letdown facility during conditions of low ceiling or low visibility.</t>
  </si>
  <si>
    <t>‌http://www.wbdg.org/FFC/AF/AFMAN/134482_Fixed_VHF_Omni_Range_Station.pdf</t>
  </si>
  <si>
    <t>DU-02</t>
  </si>
  <si>
    <t>HIGH POWER VHF OMNIRANGE</t>
  </si>
  <si>
    <t>Navigational aid with an output of 200 Watts. It is used to provide en route aircraft with course and bearing information. This type facility may be used for both en route and terminal air traffic control service.</t>
  </si>
  <si>
    <t>‌http://www.wbdg.org/FFC/AF/AFMAN/134484_High_Power_VHF_Omni_Range.pdf</t>
  </si>
  <si>
    <t>DU-03</t>
  </si>
  <si>
    <t>TVOR-RACAN, FIXED</t>
  </si>
  <si>
    <t>Navigation aid consisting of co-located TACAN and VOR facilities. They provide bearing information on both VHF and UHF bands plus compatible distance measuring equipment (DME). This enables aircraft equipped with either TACAN or VOR/DME to make use of the navigational guidance.</t>
  </si>
  <si>
    <t>DU-04</t>
  </si>
  <si>
    <t>WIND DIRECTION INDICATOR</t>
  </si>
  <si>
    <t>A lighted visual aid that indicates the direction of the wind to enable pilots to select the proper runway for landing. This navigation aid will normally be a lighted cone or a wind sock.</t>
  </si>
  <si>
    <t>‌http://www.wbdg.org/FFC/AF/AFMAN/134678_Wind_Direction_Indicator.pdf</t>
  </si>
  <si>
    <t>DX-03</t>
  </si>
  <si>
    <t>TELEPHONE DUCT FACILITY</t>
  </si>
  <si>
    <t>Ductwork for underground distribution of telephone cable installed for reasons protection and ease of expansions and additions. This application is normally used for passage of the cable under pavements.</t>
  </si>
  <si>
    <t>‌http://www.wbdg.org/FFC/AF/AFMAN/135583_Telephone_Duct_Facility.pdf</t>
  </si>
  <si>
    <t>DX-04</t>
  </si>
  <si>
    <t>TELEPHONE POLE FACILITY</t>
  </si>
  <si>
    <t>Network of wooden poles used to distribute telephone cable throughout a base. Underground cable installation is preferred for security reasons as well as aesthetics.</t>
  </si>
  <si>
    <t>‌http://www.wbdg.org/FFC/AF/AFMAN/135586_Telephone_Pole_Facility.pdf</t>
  </si>
  <si>
    <t>EE-00</t>
  </si>
  <si>
    <t>LIGHT, BEACON</t>
  </si>
  <si>
    <t>The internationally recognized light signal indicating an airfield. The beacon is normally mounted on the highest structure on the installation. Most often they are mounted on top of the base water tank.</t>
  </si>
  <si>
    <t>‌http://www.wbdg.org/FFC/AF/AFMAN/136635_Beacon_Light.pdf</t>
  </si>
  <si>
    <t>EF-00</t>
  </si>
  <si>
    <t>LIGHT, APPROACH</t>
  </si>
  <si>
    <t>Facility designed to form the visual couplers between the electronic precision low approach guidance and the visual reference provided by the runway lighting for landing aircraft.</t>
  </si>
  <si>
    <t>‌https://www.wbdg.org/FFC/AF/AFMAN/136661_Approach_Lighting.pdf</t>
  </si>
  <si>
    <t>ES-00</t>
  </si>
  <si>
    <t>OBSTRUCTION LIGHT</t>
  </si>
  <si>
    <t>Lighting that identifies objects that protrude or penetrate clearance plans.</t>
  </si>
  <si>
    <t>‌http://www.wbdg.org/FFC/AF/AFMAN/136662_Obstruction_Lighting.pdf</t>
  </si>
  <si>
    <t>EX-02</t>
  </si>
  <si>
    <t>LIGHTING, RUNWAY</t>
  </si>
  <si>
    <t>High intensity lighting required for all runways where the length and clearance permit IFR traffic. Medium intensity lighting may be provided only on runways that are incapable of accepting IFR traffic because of length, approach clearance, or other operational reasons.</t>
  </si>
  <si>
    <t>‌https://www.wbdg.org/FFC/AF/AFMAN/136664_Runway_Lighting.pdf</t>
  </si>
  <si>
    <t>EX-03</t>
  </si>
  <si>
    <t>SPECIAL AIRFIELD LIGHTING</t>
  </si>
  <si>
    <t>‌http://www.wbdg.org/FFC/AF/AFMAN/136666_Special_Airfield_Lighting.pdf</t>
  </si>
  <si>
    <t>EX-04</t>
  </si>
  <si>
    <t>TAXIWAY LIGHTING</t>
  </si>
  <si>
    <t>All lighting provided for regularly used taxi-ways.</t>
  </si>
  <si>
    <t>‌http://www.wbdg.org/FFC/AF/AFMAN/136667_Taxiway_Lighting.pdf</t>
  </si>
  <si>
    <t>AIRFIELD LIGHTING VAULT</t>
  </si>
  <si>
    <t>Above ground facility that houses regulators, controls and other equipment for airfield lighting systems such as approaches, runways, taxi-ways, and specials systems.</t>
  </si>
  <si>
    <t xml:space="preserve">https://www.wbdg.org/FFC/AF/AFMAN/136668_Airfield_Lighting_Vault.pdf </t>
  </si>
  <si>
    <t>LIGHTHOUSE</t>
  </si>
  <si>
    <t>EMERGENCY OPERATIONS CENTER</t>
  </si>
  <si>
    <t>‌https://www.wbdg.org/FFC/AF/AFMAN/140421_Emergency_Operations_Center.pdf</t>
  </si>
  <si>
    <t>SCIF</t>
  </si>
  <si>
    <t>‌https://www.wbdg.org/FFC/AF/AFMAN/140422_SCIF.pdf</t>
  </si>
  <si>
    <t>AIRFIELD FIRE AND RESCUE STATION</t>
  </si>
  <si>
    <t>A fire and rescue station which supports airfield operations.</t>
  </si>
  <si>
    <t>‌https://www.wbdg.org/FFC/AF/AFMAN/141101_Airfield_Fire_Rescue_Station.pdf</t>
  </si>
  <si>
    <t>CRASH BOAT CREW STATION</t>
  </si>
  <si>
    <t>A harbor marina radio building used to monitor all marine activities and to store marine equipment.</t>
  </si>
  <si>
    <t>‌https://www.wbdg.org/FFC/AF/AFMAN/141154_Crash_Boat_Crew_Station.pdf</t>
  </si>
  <si>
    <t>EXPLOSIVE ORDNANCE DISPOSAL</t>
  </si>
  <si>
    <t>Facility dedicated to disposal of hazardous ordnance. The facility typically includes space for admin., training room, storage for special clothing, workshop and test equipment, etc.</t>
  </si>
  <si>
    <t>‌https://www.wbdg.org/FFC/AF/AFMAN/141165_Explosive_Ordnance_Disposal.pdf</t>
  </si>
  <si>
    <t>GUIDED MISSILE LAUNCH CONTROL</t>
  </si>
  <si>
    <t>Underground structure made of reinforced concrete and steel of substantial strength to withstand weapon effects. It houses equipment and personnel that control, monitor and launch 50 missiles in unmanned facilities. The LCC outer structure is cylindrical with hemispheric ends.</t>
  </si>
  <si>
    <t>‌https://www.wbdg.org/FFC/AF/AFMAN/141175_Guided_Missile_Launch_Control.pdf</t>
  </si>
  <si>
    <t>AIRCRAFT SHELTER</t>
  </si>
  <si>
    <t>Structure intended to protect fighter interceptor aircraft or tactical aircraft with an alert commitment. Each shelter will house one aircraft.</t>
  </si>
  <si>
    <t>‌https://www.wbdg.org/FFC/AF/AFMAN/141181_Aircraft_Shelter.pdf</t>
  </si>
  <si>
    <t>HARDENED AIRCRAFT SHELTER</t>
  </si>
  <si>
    <t>Hardened structure intended to protect tactical aircraft in a forward basing area. The structure is typically a steel arch covered with a minimum of 18 inches of Portland cement concrete.</t>
  </si>
  <si>
    <t>‌https://www.wbdg.org/FFC/AF/AFMAN/141182_Hardened_Aircraft_Shelters.pdf</t>
  </si>
  <si>
    <t>ALERT HANGAR, FIGHTER AIRCRAFT</t>
  </si>
  <si>
    <t>Alert aircraft hangar located for fast takeoff within prescribed limits. The facility typically contains maintenance space and equipment and in some cases, ready crew facilities.</t>
  </si>
  <si>
    <t>‌https://www.wbdg.org/FFC/AF/AFMAN/141183_Alert_Hangar_Fighter_Aircraft.pdf</t>
  </si>
  <si>
    <t>READY SHELTER FACILITY</t>
  </si>
  <si>
    <t>Facility configured to assure survivability in the event of a minimum warning conventional weapons attack. The structure insures rapid force generation and provides environmental and security protection.</t>
  </si>
  <si>
    <t>https://www.wbdg.org/FFC/AF/AFMAN/141184_Ready_Shelter_Facility.pdf</t>
  </si>
  <si>
    <t>HELICOPTER RESCUE AND RECOVERY HANGAR</t>
  </si>
  <si>
    <t>Hangar typically supporting two helicopters designed for rescue and recovery. Shop and personnel support space are also typically part of this facility.</t>
  </si>
  <si>
    <t>‌https://www.wbdg.org/FFC/AF/AFMAN/141185_Helicopter_Rescue_Recovery_Hangar.pdf</t>
  </si>
  <si>
    <t>AERIAL DELIVERY FACILITY</t>
  </si>
  <si>
    <t>Aerial port detachment facility designed for parachute packing and maintenance, rigging of supplies for airdrop or extraction, communications equipment maintenance, classroom, admin., and storage.</t>
  </si>
  <si>
    <t>‌https://www.wbdg.org/FFC/AF/AFMAN/141232_Aerial_Delivery_Facility.pdf</t>
  </si>
  <si>
    <t>AUDIOVISUAL FACILITY</t>
  </si>
  <si>
    <t>Facility dedicated to the production filming, and presentation of audiovisual material and graphic arts visual aid products used in training, conferences, briefings and similar activities.</t>
  </si>
  <si>
    <t>https://www.wbdg.org/FFC/AF/AFMAN/6_FC_6_CG_61_Admin_Overview_Apr_2020.pdf</t>
  </si>
  <si>
    <t>MOTION PICTURE LABORATORY</t>
  </si>
  <si>
    <t>Facility designed for motion picture printing, processing, chemical mixing, analysis, negative cutting, positive assembly, film cleaning, and other related film processing operations. The Space requires adequate ventilation, temperature, humidity and dust control.</t>
  </si>
  <si>
    <t>FILM STORAGE VAULT</t>
  </si>
  <si>
    <t>Facility set up and authorized for the purpose of receiving accession, servicing and maintaining permanent visual information and motion picture media record material for DOD. Archival vaults are maintained IAW established guidelines for temperature and humidity.</t>
  </si>
  <si>
    <t>‌https://www.wbdg.org/FFC/AF/AFMAN/141387_Film_Storage_Vault.pdf</t>
  </si>
  <si>
    <t>TELEVISION PRODUCTION FACILITY</t>
  </si>
  <si>
    <t>Facility designed for the purpose of television production capability for televised training, education, and managerial purposes.</t>
  </si>
  <si>
    <t>‌https://www.wbdg.org/FFC/AF/AFMAN/141389_Television_Production_Facility.pdf</t>
  </si>
  <si>
    <t>RADAR TRANSMITTER AND COMPUTER BUILDING</t>
  </si>
  <si>
    <t>This facility is part of the Ballistic Missile Early Warning System (BMEWS) and is required to house the equipment critical to system operations. Among this equipment is the transmitter high-voltage power supply, filter capacitors, computers and missile impact predictor set.</t>
  </si>
  <si>
    <t>‌http://www.wbdg.org/FFC/AF/AFMAN/141391_Radar_Transmitter_and_Computer_Building.pdf</t>
  </si>
  <si>
    <t>RADAR TRANSMITTER BUILDING (BMEWS)</t>
  </si>
  <si>
    <t>Facility designed to house the high-power transmitter and associated equipment critical to system operations.</t>
  </si>
  <si>
    <t>‌https://www.wbdg.org/FFC/AF/AFMAN/141392_Radar_Transmitter_Building_BMEWS.pdf</t>
  </si>
  <si>
    <t>SCANNER BUILDING (BMEWS)</t>
  </si>
  <si>
    <t>Facility designed to house critical R-F energy radar feed horns and associated scanner switch rotary wave-guide couplings for each radar system reflector.</t>
  </si>
  <si>
    <t>‌https://www.wbdg.org/FFC/AF/AFMAN/141393_Scanner_Building_BMEWS.pdf</t>
  </si>
  <si>
    <t>UNDERGROUND COMPLEX OPERATIONS BUILDING</t>
  </si>
  <si>
    <t>RADOME TOWER BUILDING</t>
  </si>
  <si>
    <t>Facility designed to provide search and radar for the joint surveillance system which supports the air defense system of North America.</t>
  </si>
  <si>
    <t>‌https://www.wbdg.org/FFC/AF/AFMAN/141411_Radome_Tower_Building.pdf</t>
  </si>
  <si>
    <t>RADAR TOWER BUILDING</t>
  </si>
  <si>
    <t>Facility that houses search and height radars for the joint surveillance system (JSS) which supports the air defense system of North America.</t>
  </si>
  <si>
    <t>‌https://www.wbdg.org/FFC/AF/AFMAN/141421_Radar_Tower_Building.pdf</t>
  </si>
  <si>
    <t>COMBAT CENTER BUILDING</t>
  </si>
  <si>
    <t>https://www.wbdg.org/FFC/AF/AFMAN/141446_Combat_Center_Building.pdf</t>
  </si>
  <si>
    <t>DIRECTION CENTER FACILITY</t>
  </si>
  <si>
    <t>Facility that houses command and control elements for the Joint Surveillance System (JSS). The JSS provides for air sovereignty and air defense of North America.</t>
  </si>
  <si>
    <t>‌https://www.wbdg.org/FFC/AF/AFMAN/141447_Direction_Center_Facility.pdf</t>
  </si>
  <si>
    <t>RANGE OPERATIONS HEADQUARTERS</t>
  </si>
  <si>
    <t>https://www.wbdg.org/FFC/AF/AFMAN/141449_Range_Operations_Headquarters.pdf</t>
  </si>
  <si>
    <t>BASE OPERATIONS</t>
  </si>
  <si>
    <t>Facility designed to house the base flight operational functions, and typically includes a waiting room, administration, flight kitchen, snack bar, and support areas.</t>
  </si>
  <si>
    <t>‌https://www.wbdg.org/FFC/AF/AFMAN/141453_Base_Operations_Airfield_Mgt_Weather_etc.pdf</t>
  </si>
  <si>
    <t>TACTICAL OPERATIONS</t>
  </si>
  <si>
    <t>https://www.wbdg.org/FFC/AF/AFMAN/141454_Tactical_Operations.pdf</t>
  </si>
  <si>
    <t>ORDNANCE CONTROL POINT OPERATIONS</t>
  </si>
  <si>
    <t>‌https://www.wbdg.org/FFC/AF/AFMAN/141455_Ordnance_Control_Point.pdf</t>
  </si>
  <si>
    <t>INTELLIGENCE, SURVEILLANCE AND RECONNAISSANCE SQUADRONS</t>
  </si>
  <si>
    <t>https://www.wbdg.org/FFC/AF/AFMAN/141456_Intelligence_Surveillance_And_Reconnaissance_Squadrons.pdf</t>
  </si>
  <si>
    <t>READINESS CREW</t>
  </si>
  <si>
    <t>Facility designed for alert crews and aircraft that directly support the national emergency war order and are in continuous ready-to-go status.</t>
  </si>
  <si>
    <t>‌https://www.wbdg.org/FFC/AF/AFMAN/141459_Crew_Readiness.pdf</t>
  </si>
  <si>
    <t>USAF COMMAND POST</t>
  </si>
  <si>
    <t>The focal point for emergency action flight following, and operational reporting functions and may also include functional space for weather briefing, intelligence communications, and staff offices.</t>
  </si>
  <si>
    <t>‌https://www.wbdg.org/FFC/AF/AFMAN/141461_USAF_Command_Post.pdf</t>
  </si>
  <si>
    <t>AIRCRAFT CONTROL AND WARNING OPERATIONS DEWLINE</t>
  </si>
  <si>
    <t>This category code identifies those systems that make up atmospheric assessments supporting the tactical warning system for North America.</t>
  </si>
  <si>
    <t>‌https://www.wbdg.org/FFC/AF/AFMAN/141481_Aircraft_Control_and_Warning_Operations_Dewline.pdf</t>
  </si>
  <si>
    <t>AIRCRAFT CONTR AND WARNING OPERATIONS BLDG</t>
  </si>
  <si>
    <t>Air defense activity facility that typically includes space for command and control radar scopes equipment, communications equipment, and maintenance center control for operations of radar equipment associated with air defense activities.</t>
  </si>
  <si>
    <t>‌https://www.wbdg.org/FFC/AF/AFMAN/141489_Aircraft_Control_and_Warning_Operations_Bldg.pdf</t>
  </si>
  <si>
    <t>WEATHER RAWINSONDE BUILDING</t>
  </si>
  <si>
    <t>Facility designed to support activities and equipment involved in taking upper air observations to measure pressure, temperature, humidity, and winds from surface to 100,000 feet.</t>
  </si>
  <si>
    <t>‌https://www.wbdg.org/FFC/AF/AFMAN/141626_Weather_RAWINSONDE_Building.pdf</t>
  </si>
  <si>
    <t>WEATHER INSTRUMENT BUILDING</t>
  </si>
  <si>
    <t>‌https://www.wbdg.org/FFC/AF/AFMAN/141627_Weather_Instrument_Building.pdf</t>
  </si>
  <si>
    <t>SURFACE WEATHER OBSERVING FACILITY</t>
  </si>
  <si>
    <t>Weather observation sites not located in either base operations or control tower.</t>
  </si>
  <si>
    <t>‌https://www.wbdg.org/FFC/AF/AFMAN/141629_Surface_Weather_Observing_Facility.pdf</t>
  </si>
  <si>
    <t>ROCKETSONDE CONTR BUILDING</t>
  </si>
  <si>
    <t>Facility that includes the rocket sonde systems which include an explosive storage radar dome, launch control building, and building support.</t>
  </si>
  <si>
    <t>‌https://www.wbdg.org/FFC/AF/AFMAN/141635_Rocket_Sonde_Container_Building.pdf</t>
  </si>
  <si>
    <t>WEATHER WING HQ</t>
  </si>
  <si>
    <t>https://www.wbdg.org/FFC/AF/AFMAN/141649_Weather_Wing_HQ.pdf</t>
  </si>
  <si>
    <t>OPERATIONAL WEATHER SQUADRONS</t>
  </si>
  <si>
    <t>COMBAT WEATHER SQUADRON</t>
  </si>
  <si>
    <t>COMBAT WEATHER SUPPORT SQUADRON</t>
  </si>
  <si>
    <t>BASE PHOTO LABORATORY</t>
  </si>
  <si>
    <t>Facility designed to provide photography and other visual services in support of housekeeping management, information, and operational functions of base organizations, including tenants.</t>
  </si>
  <si>
    <t>‌https://www.wbdg.org/FFC/AF/AFMAN/141743_Base_Photo_Laboratory.pdf</t>
  </si>
  <si>
    <t>RECONNAISSANCE PHOTO LABORATORY</t>
  </si>
  <si>
    <t>The facility is used by the reconnaissance technical organization to convert information recorded photographically and electronically into useable intelligence, including target graphics to identify, evaluate, select and assess damage to targets.</t>
  </si>
  <si>
    <t>‌https://www.wbdg.org/FFC/AF/AFMAN/141745_Reconnaissance_Photo_Laboratory.pdf</t>
  </si>
  <si>
    <t>PHOTO PROCESSING AND INTERPRETATION FACILITY SUPPORT BUILDING</t>
  </si>
  <si>
    <t>Support facility for the WS-430B tactical reconnaissance photographic mission when used for long term operations.</t>
  </si>
  <si>
    <t>‌https://www.wbdg.org/FFC/AF/AFMAN/141747_Photo_Processing_and_Interpretation_Facility_Support_Building.pdf</t>
  </si>
  <si>
    <t>SQUADRON OPERATIONS</t>
  </si>
  <si>
    <t>Squadron operational building with space provided for planning room, briefing room, administration, and critique of combat crews. Life support storage/issue room and building support areas are also included in the function.</t>
  </si>
  <si>
    <t>‌https://www.wbdg.org/FFC/AF/AFMAN/141753_Squadron_Operations.pdf</t>
  </si>
  <si>
    <t>EMBEDDED SOFTWARE INTEGRATION FACILITY</t>
  </si>
  <si>
    <t>‌http://www.wbdg.org/FFC/AF/AFMAN/141762_Embedded_Software_Integration_Facility.pdf</t>
  </si>
  <si>
    <t>TECHNICAL LABORATORY</t>
  </si>
  <si>
    <t>This code applies to two types of labs operated by Air Logistics Centers (ALC's). The engineering test lab conducts research on existing problems to develop troubleshooting procedures. The materials test lab develops non-destructive inspection procedures utilized in depot overhauled equipment.</t>
  </si>
  <si>
    <t>‌https://www.wbdg.org/FFC/AF/AFMAN/141763_Technical_Laboratory.pdf</t>
  </si>
  <si>
    <t>INTEGRATION SUPPORT FACILITY</t>
  </si>
  <si>
    <t>Facility specifically designed for laboratory testing and software development. Accommodations for embedded computer systems, support and test equipment, and various other computers are required.</t>
  </si>
  <si>
    <t>‌https://www.wbdg.org/FFC/AF/AFMAN/141764_Integration_Support_Facility.pdf</t>
  </si>
  <si>
    <t>DEPOT QUALITY CONTR LABORATORY</t>
  </si>
  <si>
    <t>‌https://www.wbdg.org/FFC/AF/AFMAN/141765_Depo_%20Quality_Control_Laboratory.pdf</t>
  </si>
  <si>
    <t>POL - TECHNICAL LABORATORY LIQUID FUELS ANALYSIS</t>
  </si>
  <si>
    <t>‌https://www.wbdg.org/FFC/AF/AFMAN/141766_Technical_Laboratory_Liquid_Fuels_Anaysis.pdf</t>
  </si>
  <si>
    <t>TERMINAL, AIR FREIGHT</t>
  </si>
  <si>
    <t>Air terminal designed for the purpose of receiving, sorting/accumulation for conveyable and non-conveyable cargo, pallet buildup and netting, pallet storage, retrograde processing, special cargo processing, packing and crating, administration and miscellaneous.</t>
  </si>
  <si>
    <t>‌https://www.wbdg.org/FFC/AF/AFMAN/141782_Air_Freight_Terminal.pdf</t>
  </si>
  <si>
    <t>AIR FREIGHT/PASSENGER TERMINAL</t>
  </si>
  <si>
    <t>Facility designed to expedite the flow of air passengers as well as air freight cargo.</t>
  </si>
  <si>
    <t>‌https://www.wbdg.org/FFC/AF/AFMAN/141783_Air_Freight_Passenger_Terminal.pdf</t>
  </si>
  <si>
    <t>AIR PASSENGER TERMINAL</t>
  </si>
  <si>
    <t>Facility designed to expedite the flow of air passengers arriving and departing by aircraft. Functional space areas include a lounge for dependents, nursery, cafeteria, snack bars, base exchange, baggage lockers and cart storage, outbound lounge and waiting areas.</t>
  </si>
  <si>
    <t>‌https://www.wbdg.org/FFC/AF/AFMAN/141784_Air_Passenger_Terminal.pdf</t>
  </si>
  <si>
    <t>FLEET SERVICE TERMINAL</t>
  </si>
  <si>
    <t>This facility is a composite service center for interior aircraft cleaning; delivery of water, meals and service equipment between aircraft and in-flight kitchen; removal/disposal of waste and refuse; and the storage and delivery of supply items for passenger and crew during flight.</t>
  </si>
  <si>
    <t>‌https://www.wbdg.org/FFC/AF/AFMAN/141785_Fleet_Service_Terminal.pdf</t>
  </si>
  <si>
    <t>DEPLOY PROCESS FACILITY</t>
  </si>
  <si>
    <t>This facility is a deployment processing facility used for the flow of deploying troops.</t>
  </si>
  <si>
    <t>‌https://www.wbdg.org/FFC/AF/AFMAN/141786_Deployment_Processing_Facility.pdf</t>
  </si>
  <si>
    <t>CONSOLIDATION/CONTAINERIZATION POINT</t>
  </si>
  <si>
    <t>The CCP consist of a terminal where material is received by rail or truck, sorted, staged by destination and then loaded into vans for truck shipment to a water port. The CCP size is based on cargo volume, number of overseas destinations, min/max hold times and other factors.</t>
  </si>
  <si>
    <t>‌https://www.wbdg.org/FFC/AF/AFMAN/141787_Consolidation_Containerization_Point.pdf</t>
  </si>
  <si>
    <t>MATERIAL PROCESSING DEPOT</t>
  </si>
  <si>
    <t>https://www.wbdg.org/FFC/AF/AFMAN/141821_Material_Processing_Depot.pdf</t>
  </si>
  <si>
    <t>MISSILE OPERATIONS BUILDING</t>
  </si>
  <si>
    <t>This facility houses missile operations squadrons, and strategic missile wing deputy for operations personnel that perform administrative, training and briefing functions.</t>
  </si>
  <si>
    <t>‌https://www.wbdg.org/FFC/AF/AFMAN/141911_Missile_Operations_Building.pdf</t>
  </si>
  <si>
    <t>RE-ENTRY VEHICLE BUILDING</t>
  </si>
  <si>
    <t>This facility is used to house re-entry vehicles, penetrations aids, payload mounting platforms, and aerodynamic shrouds are assembled into re-entry system packages for ICBMS.</t>
  </si>
  <si>
    <t>‌https://www.wbdg.org/FFC/AF/AFMAN/141912_Re_Entry_Vehicle_Building.pdf</t>
  </si>
  <si>
    <t>SPECIAL FUEL FACILITY</t>
  </si>
  <si>
    <t>AGENA tank farms used for missile hypergolic.</t>
  </si>
  <si>
    <t>MISSILE GUIDANCE FACILITY</t>
  </si>
  <si>
    <t>Missile support facility that has full control of the missile system.</t>
  </si>
  <si>
    <t>‌https://www.wbdg.org/FFC/AF/AFMAN/141914_Missile_Guidance_Facility.pdf</t>
  </si>
  <si>
    <t>MISSILE TRANSFER BUILDING</t>
  </si>
  <si>
    <t>Identifies those facilities containing rail lines in which the ICBM is transferred from container vehicle to transporter erector vehicle or vice-versa.</t>
  </si>
  <si>
    <t>‌https://www.wbdg.org/FFC/AF/AFMAN/141915_Missile_Transfer_Building.pdf</t>
  </si>
  <si>
    <t>SHIP OPERATIONS BUILDING</t>
  </si>
  <si>
    <t>A building containing functions that are directly related to ship operations</t>
  </si>
  <si>
    <t>‌https://www.wbdg.org/FFC/AF/AFMAN/143199_Ship_Operations_Building.pdf</t>
  </si>
  <si>
    <t>OPERATIONAL STORAGE</t>
  </si>
  <si>
    <t>​A facility used for bulk storage of major end items and operational material supporting multiple Departments/Divisions within a Command. It is under the control of the Logistics And Supply Department.</t>
  </si>
  <si>
    <t>BOX/CRATE SHOP</t>
  </si>
  <si>
    <t>‌https://www.wbdg.org/FFC/AF/AFMAN/144321_Box_Crate_Shop.pdf</t>
  </si>
  <si>
    <t>VEHICLE HOLDING BUILDING</t>
  </si>
  <si>
    <t>‌https://www.wbdg.org/FFC/AF/AFMAN/144401_Vehicle_Holding_Building.pdf</t>
  </si>
  <si>
    <t>DISPATCH BUILDING</t>
  </si>
  <si>
    <t>A building that provides a space for the dispatcher of a motor pool to check the operational paperwork on vehicles prior to their departure. The facility is normally placed at the motor pool entrance/exit and may be combined with the Access Control Building.</t>
  </si>
  <si>
    <t>‌https://www.wbdg.org/FFC/AF/AFMAN/144421_Dispatch_Building.pdf</t>
  </si>
  <si>
    <t>SCALE HOUSE</t>
  </si>
  <si>
    <t>A building that provides a protective enclosure for the operator of a vehicle/railcar weighing station.</t>
  </si>
  <si>
    <t>‌https://www.wbdg.org/FFC/AF/AFMAN/144422_Scale_House.pdf</t>
  </si>
  <si>
    <t>SAFETY BUILDING</t>
  </si>
  <si>
    <t>A building consisting of an enclosed space with a concrete shield that provides protection for personnel against accidents, fires, or explosions during operational activities. Safety buildings may consist of a single use building or a use within a multiuse building. This facility is also called an operational shield. Facilities that have a roof and one or more walls, but are not completely enclosed will not be reported under this category code.</t>
  </si>
  <si>
    <t>‌https://www.wbdg.org/FFC/AF/AFMAN/144423_Safety_Building.pdf</t>
  </si>
  <si>
    <t>READY BUILDING</t>
  </si>
  <si>
    <t>A building that provides billeting or operational areas for civil support teams, missile site crews, or security forces not permanently stationed at the site (for example, rotational duty, Patriot missile, border forces, and so on). Also, buildings for units on standby for rapid deployment at military installations including, but not limited to, explosives ordnance disposal (EOD) ready crews, medical augmentation support team ready crews, emergency response crews, ambulance personnel, and so on. Also includes facilities such as operations, administration, training/classroom, and supply space designated for personnel who are required to be on-duty around the clock, such as storage/operational sites for weapons of mass destruction. Also includes the Arrival and Departure Airfield Control Group (ADACG) facility that processes units preparing for movement into or out of an airfield. ADACG contains some administrative space, holding areas for troops, cargo handling and storage areas, and other space to support the out load for a troop movement.</t>
  </si>
  <si>
    <t>OVERHEAD PROTECTION</t>
  </si>
  <si>
    <t>A self-supported permanent structure that provides cover and protection from the elements. Examples are overhead covers located at the main gates of installations, overhead covers atop gas pumps or Army and Air Force Exchange Service (AAFES) fueling facility, covers over weapons cleaning areas and/or other maintenance and storage activities. The use of this category code is not intended for awnings which should be accounted for against the facility they support.</t>
  </si>
  <si>
    <t>‌https://www.wbdg.org/FFC/AF/AFMAN/145921_Overhead_Protection.pdf</t>
  </si>
  <si>
    <t>AIRCRAFT SUNSHELTER</t>
  </si>
  <si>
    <t>A covered but open shelter structure that protects aircraft from the sun. The sunshade .. The sunshade itself is considered equipment.</t>
  </si>
  <si>
    <t>‌https://www.wbdg.org/FFC/AF/AFMAN/146601_Aircraft_Sunshelter.pdf</t>
  </si>
  <si>
    <t>SPACE SURVEILLANCE ANTENNA</t>
  </si>
  <si>
    <t>ANCILLARY EXPLOSIVES FACILITY</t>
  </si>
  <si>
    <t>Facility designed for storage of ancillary explosives. This designation may be applied to concrete pads, revetments, and facilities such as classification yard, holding yard, inspection station, in interchange yard, loading dock, ready explosives facility and bomb preload station. See AFH 32-1084 for criteria.</t>
  </si>
  <si>
    <t>‌https://www.wbdg.org/FFC/AF/AFMAN/422275_Ancillary_Explosives_Fac.pdf</t>
  </si>
  <si>
    <t>BUNKER</t>
  </si>
  <si>
    <t>A small (less than 200 SF) above ground pill box type concrete structure that accommodates the storage of rifles, machine guns, anti-tank weapons, etc.</t>
  </si>
  <si>
    <t>‌https://www.wbdg.org/FFC/AF/AFMAN/149411_Bunker.pdf</t>
  </si>
  <si>
    <t>REMOTE PILOT AIRCRAFT OPERATIONS</t>
  </si>
  <si>
    <t>‌http://www.wbdg.org/FFC/AF/AFMAN/149511_Pilotless_Aircraft_Guidance_Station.pdf</t>
  </si>
  <si>
    <t>MISSILE LAUNCH FACILITY</t>
  </si>
  <si>
    <t>Missile Launch Facility - This is an underground facility containing an ICBM (Minuteman or Peacekeeper) and support equipment necessary to launch the missile.</t>
  </si>
  <si>
    <t>‌https://www.wbdg.org/FFC/AF/AFMAN/149512_Missile_Launch_Facility.pdf</t>
  </si>
  <si>
    <t>MISSILE GUIDANCE STATION</t>
  </si>
  <si>
    <t>Command and control communications facility for orbiting DOD satellite programs. This facility assists in the pre-launch checkout of satellite vehicles, providing telemetry to ballistic missile launchers (ground guidance station).</t>
  </si>
  <si>
    <t>‌https://www.wbdg.org/FFC/AF/AFMAN/149514_Missile_Guidance_Station.pdf</t>
  </si>
  <si>
    <t>AIRCRAFT GUIDANCE STATION</t>
  </si>
  <si>
    <t>A station used for the guiding of aircraft.</t>
  </si>
  <si>
    <t>‌http://www.wbdg.org/FFC/AF/AFMAN/149516_Aircraft_Guidance_Station.pdf</t>
  </si>
  <si>
    <t>WIND MEASURING SET</t>
  </si>
  <si>
    <t>‌http://www.wbdg.org/FFC/AF/AFMAN/149621_Wind_Measuring_Set.pdf</t>
  </si>
  <si>
    <t>CEILOMETER ROTATING BEACON</t>
  </si>
  <si>
    <t>The ceilometers/rotating beam set continually measures and displays cloud height. It consists of a projector, detector and indicator.</t>
  </si>
  <si>
    <t>‌http://www.wbdg.org/FFC/AF/AFMAN/149622_Ceilometer_Rotating_Beacon.pdf</t>
  </si>
  <si>
    <t>TRANSMISSOMETER</t>
  </si>
  <si>
    <t>This system measures and records relative light transmissivity through the atmosphere along a given path between a projector and detector.</t>
  </si>
  <si>
    <t>‌http://www.wbdg.org/FFC/AF/AFMAN/149623_Transmissometer.pdf</t>
  </si>
  <si>
    <t>TEMPERATURE-DEWPOINT MEASURING SET</t>
  </si>
  <si>
    <t>This set consists of one transmitter and one indicator. The transmitter group consists of sensing elements which are mounted on pipe masts about 6 feet above the ground and installed in a representative location on the airfield.</t>
  </si>
  <si>
    <t>‌http://www.wbdg.org/FFC/AF/AFMAN/149624_Temperature_Dew_Point_Measuring_Set.pdf</t>
  </si>
  <si>
    <t>DIGITAL WIND MEASURING SYSTEM</t>
  </si>
  <si>
    <t>This digital system is authorized on each station supporting category II flying operation and replaces the AN/GMQ-11/20 set.</t>
  </si>
  <si>
    <t>‌http://www.wbdg.org/FFC/AF/AFMAN/149625_Digital_Wind_Measuring_System.pdf</t>
  </si>
  <si>
    <t>LIGHTNING WARNING SET</t>
  </si>
  <si>
    <t>This set furnishes data on the electrical state of the atmosphere in the vicinity of a recording station. The facility is authorized for selected stations where static discharge is a potential hazard to operations and lightning strikes are common.</t>
  </si>
  <si>
    <t>‌http://www.wbdg.org/FFC/AF/AFMAN/149626_Lightning_Warning_System.pdf</t>
  </si>
  <si>
    <t>RADAR METEOROLOGICAL SET, C-BAND</t>
  </si>
  <si>
    <t>This facility consists of radar set AN/FPS-77 or FPQ-21, A C-Band search radar that provides range, azimuth and elevation data on precipitation areas within 200 miles of the station.</t>
  </si>
  <si>
    <t>‌http://www.wbdg.org/FFC/AF/AFMAN/149627_Radar_Meteorological_Set.pdf</t>
  </si>
  <si>
    <t>CENTRAL WASH FACILITY</t>
  </si>
  <si>
    <t>A facility for pre-wash mud removal and washing of military and commercial vehicles.  Included are water recirculation, high- and low- pressure cleaning, water containment and drains, and sediment and sludge removal.</t>
  </si>
  <si>
    <t>‌https://www.wbdg.org/FFC/AF/AFMAN/149628_Central_Wash_Facility.pdf</t>
  </si>
  <si>
    <t>COLD FOG DISPERSAL SYSTEM</t>
  </si>
  <si>
    <t>This facility consists of an array of liquid propane dispensing sites which are selectively activated by an operator. The release of liquid propane begins the physical process that results in cold fog dissipation to aid the launch or recovery of a specific aircraft.</t>
  </si>
  <si>
    <t>‌https://www.wbdg.org/FFC/AF/AFMAN/149629_Cold_Fog_Dispersal_System.pdf</t>
  </si>
  <si>
    <t>MISSILE SHAFT ACCESS</t>
  </si>
  <si>
    <t>Elevator shaft access connecting areas between underground missile facilities.</t>
  </si>
  <si>
    <t>‌https://www.wbdg.org/FFC/AF/AFMAN/149711_Missile_Shaft_Access.pdf</t>
  </si>
  <si>
    <t>TUNNEL</t>
  </si>
  <si>
    <t>This identifies those areas connecting the elevator shaft to the launch control equipment room and launch control center.</t>
  </si>
  <si>
    <t>‌https://www.wbdg.org/FFC/AF/AFMAN/149811_Tunnel.pdf</t>
  </si>
  <si>
    <t>OPERATIONS SUPPORT SHED</t>
  </si>
  <si>
    <t>​Storage shed or other covered area used for operational support.  Not for weapons cleaning areas.</t>
  </si>
  <si>
    <t>VEHICLE TEST TRACK</t>
  </si>
  <si>
    <t>An area for testing and evaluating wheeled and tracked vehicle performance. The track may have banked curves and steep hills.</t>
  </si>
  <si>
    <t>‌https://www.wbdg.org/FFC/AF/AFMAN/149921_Vehicle_Test_Track.pdf</t>
  </si>
  <si>
    <t>CONTROL TOWER</t>
  </si>
  <si>
    <t>A control tower is authorized for each installation where it is not provided with the base operations building.</t>
  </si>
  <si>
    <t>‌https://www.wbdg.org/FFC/AF/AFMAN/149962_Air_Traffic_Control_Tower.pdf</t>
  </si>
  <si>
    <t>RADAR TOWER</t>
  </si>
  <si>
    <t>This identifies those structures (Towers) used to elevate a radar dome upward into the air for purpose of gathering weather data. The radar dome is not real property.</t>
  </si>
  <si>
    <t>‌https://www.wbdg.org/FFC/AF/AFMAN/149965_Radar_Tower.pdf</t>
  </si>
  <si>
    <t>OBSERVATION TOWER</t>
  </si>
  <si>
    <t>This identifies those towers used by personnel during a training exercise, observation of troop movement, aircraft, etc.</t>
  </si>
  <si>
    <t>‌https://www.wbdg.org/FFC/AF/AFMAN/149967_Observation_Tower.pdf</t>
  </si>
  <si>
    <t>SPECIAL TOWER</t>
  </si>
  <si>
    <t>This identifies those towers constructed for special projects that do not fall readily into another category.</t>
  </si>
  <si>
    <t>‌https://www.wbdg.org/FFC/AF/AFMAN/149968_Special_Tower.pdf</t>
  </si>
  <si>
    <t>CARGO PIER</t>
  </si>
  <si>
    <t>This identifies those structures built to extend from land out over water for the purpose of loading or unloading of lading or freight from a ship or boat.</t>
  </si>
  <si>
    <t>‌https://www.wbdg.org/FFC/AF/AFMAN/151153_Cargo_PIer.pdf</t>
  </si>
  <si>
    <t>LIQUID FUEL UNLOADING PIER</t>
  </si>
  <si>
    <t>This facility is at installations where the delivery of petroleum products by ship or barge is feasible and economically advantageous.</t>
  </si>
  <si>
    <t>‌https://www.wbdg.org/FFC/AF/AFMAN/151155_Liquid_Fuel_Unloading_Pier.pdf</t>
  </si>
  <si>
    <t>WHARF</t>
  </si>
  <si>
    <t>This identifies those structures built on the shore or projecting into the water so that vessels may be moored along its side.</t>
  </si>
  <si>
    <t>‌https://www.wbdg.org/FFC/AF/AFMAN/152111_Wharf.pdf</t>
  </si>
  <si>
    <t>WATERFRONT IMPROVEMENTS</t>
  </si>
  <si>
    <t>Facilities consisting of seawalls, revetments, or any other structural improvements of a waterfront to keep it in a good state of repair.</t>
  </si>
  <si>
    <t>‌https://www.wbdg.org/FFC/AF/AFMAN/154452_Waterfront_Improvements.pdf</t>
  </si>
  <si>
    <t>SMALL CRAFT BERTHING</t>
  </si>
  <si>
    <t>Small craft berthing consists of either a pier or wharf providing an area for small craft (less than 66 feet in length) to berth.  This may include lighterage vessels, tug boats, fire boats, and other small craft.</t>
  </si>
  <si>
    <t>‌https://www.wbdg.org/FFC/AF/AFMAN/155199_Small_Craft_Berthing.pdf</t>
  </si>
  <si>
    <t>WAREHOUSE, TRANSIT CARGO</t>
  </si>
  <si>
    <t>Structure designed for holding or storing cargo that is in-transit and waiting shipment to other locations. Space is provided for moving equipment and administrative space.</t>
  </si>
  <si>
    <t>‌https://www.wbdg.org/FFC/AF/AFMAN/159353_Warehouse_Transit_Cargo.pdf</t>
  </si>
  <si>
    <t>OFFSHORE MOORING FACILITY</t>
  </si>
  <si>
    <t>‌https://www.wbdg.org/FFC/AF/AFMAN/163311_Liquid_Fuel_Off_Shore_Unloading_Facility.pdf</t>
  </si>
  <si>
    <t>HARBOR AND COASTAL MARINE IMPROVEMENTS</t>
  </si>
  <si>
    <t>This facility consists of a concrete revetment wall, lighted beacons, channel markers, and/or moorings.</t>
  </si>
  <si>
    <t>‌https://www.wbdg.org/FFC/AF/AFMAN/164211_Harbor_and_Coastal_Marine_Improvements.pdf</t>
  </si>
  <si>
    <t>ARMORY</t>
  </si>
  <si>
    <t>This identifies those facilities that are used for secured storage and the issue of all weapons.</t>
  </si>
  <si>
    <t>https://www.wbdg.org/FFC/AF/AFMAN/171141_Armory.pdf</t>
  </si>
  <si>
    <t>ACADEMIC LECTURE HALL</t>
  </si>
  <si>
    <t>This identifies those large classrooms used by educational professors to conduct lectures during cadet classes. It also consists of all visual aid equipment needed to conduct these lectures.</t>
  </si>
  <si>
    <t>‌https://www.wbdg.org/FFC/AF/AFMAN/171152_Academic_Lecture_Hall.pdf</t>
  </si>
  <si>
    <t>ACADEMIC EXHIBIT FACILITY</t>
  </si>
  <si>
    <t>This facility is used as a museum for the purpose of housing and placing on exhibit equipment of foreign origin that are used as training aids.</t>
  </si>
  <si>
    <t>https://www.wbdg.org/FFC/AF/AFMAN/171155_Academic_Exhibit_Facility.pdf</t>
  </si>
  <si>
    <t>NATATORIUM AND PHYSICAL EDUCATION</t>
  </si>
  <si>
    <t>Sports facility which may include:  swimming pools, basketball courts, ice rinks, indoor football fields, weight and exercise rooms, indoor track, whirlpool, saunas, indoor rifle and pistol range and racquetball courts.</t>
  </si>
  <si>
    <t>‌https://www.wbdg.org/FFC/AF/AFMAN/171157_Natatorium_and_Physical_Education.pdf</t>
  </si>
  <si>
    <t>BAND CENTER</t>
  </si>
  <si>
    <t>Space for operating and administering a band. Functional space areas include acoustically treated studios, music library, and administrative space with separate offices.</t>
  </si>
  <si>
    <t>‌https://www.wbdg.org/FFC/AF/AFMAN/171158_Band_Center.pdf</t>
  </si>
  <si>
    <t>FLIGHT TRAINING CLASSROOM</t>
  </si>
  <si>
    <t>‌https://www.wbdg.org/FFC/AF/AFMAN/171211_Flight_Training_Classroom.pdf</t>
  </si>
  <si>
    <t>FLIGHT SIMULATOR TRAINING</t>
  </si>
  <si>
    <t>This facility houses aircraft flight simulators and other special training devices. It also includes space for admin and records, classrooms, toilet facilities, trainer maintenance and storage.</t>
  </si>
  <si>
    <t>‌https://www.wbdg.org/FFC/AF/AFMAN/171212_Flight_Simulator_Training.pdf</t>
  </si>
  <si>
    <t>PHYSIOLOGICAL TRAINING</t>
  </si>
  <si>
    <t>This facility provides space for training aircrew members and jet passengers in subjects such as physiological effects on high altitude flying, acceleration effects on high altitude flying, spatial disorientation, night vision, decompression and ejection seat escape.</t>
  </si>
  <si>
    <t>‌https://www.wbdg.org/FFC/AF/AFMAN/171214_Physiological_Training.pdf</t>
  </si>
  <si>
    <t>HUMAN PERFORMANCE TRAINING CENTER</t>
  </si>
  <si>
    <t>SOLDIER FITNESS TRAINING AND TESTING FACILITY</t>
  </si>
  <si>
    <t>TECHNICAL AND PROFESSIONAL LIBRARY</t>
  </si>
  <si>
    <t>This facility houses technical and/or professional research and reference materials required by specialized functional areas. This code is used to identify libraries larger than 500 SF and separated by walls or partitions from adjacent administrative, medical or other types of space.</t>
  </si>
  <si>
    <t>https://www.wbdg.org/FFC/AF/AFMAN/171356_Technical_and_Professional_Library.pdf</t>
  </si>
  <si>
    <t>CELESTIAL AND PLANETARIUM NAVIGATIONAL TRAINING</t>
  </si>
  <si>
    <t>This facility is used to conduct presentations of the solar system. Includes an optical device that projects various celestial images and effects, cadet navigational training classes are also conducted along with solar system presentations to visitors.</t>
  </si>
  <si>
    <t>RESERVE FORCES GENERAL TRAINING SUPPORT</t>
  </si>
  <si>
    <t>This facility supports various ANG and AF Reserve non-flying units including medical service squadrons, combat logistics support squadrons, and weapons systems security flights.</t>
  </si>
  <si>
    <t>‌https://www.wbdg.org/FFC/AF/AFMAN/171443_Reserve_Forces_General_training_Support.pdf</t>
  </si>
  <si>
    <t>RESERVE FORCES OPERATIONAL TRAINING</t>
  </si>
  <si>
    <t>This identifies training space for operations (including flight crews), base personnel office, accounting, chaplain, SJA, command, reproduction, library, conference (training) area, full-time ARTS and civilians admin support and pilot briefing room.</t>
  </si>
  <si>
    <t>‌https://www.wbdg.org/FFC/AF/AFMAN/171445_Reserve_Forces_Operational_Training.pdf</t>
  </si>
  <si>
    <t>RESERVE FORCES COMMUNICATIONS &amp; ELECTRONIC TRAINING</t>
  </si>
  <si>
    <t>This facility is required for communications-electronics training. This includes space for operational functions, administration, radar and electronics shop, classroom and supply.</t>
  </si>
  <si>
    <t>‌https://www.wbdg.org/FFC/AF/AFMAN/171447_Reserve_Forces_Communications_and_Electronic_Training.pdf</t>
  </si>
  <si>
    <t>RESERVE FORCES AEROMEDICAL EVACUATION TRAINING</t>
  </si>
  <si>
    <t>This facility provides space for training and operations of aero medical evacuation squadrons and flights. This will include space for commander, chief nurse, briefing and classroom area, locker rooms, medical and mobility equipment storage and administrative.</t>
  </si>
  <si>
    <t>https://www.wbdg.org/FFC/AF/AFMAN/171449_Reserve_Forces_Aeromedical_Evacuation_Training.pdf</t>
  </si>
  <si>
    <t>RESERVE COMPONENT MEDICAL TRAINING</t>
  </si>
  <si>
    <t>This facility provides space for medical training administration. Space is also required for physical and dental exams, immunization, classrooms, nurse stations and medical administration to support a unit.</t>
  </si>
  <si>
    <t>https://www.wbdg.org/FFC/AF/AFMAN/171450_Reserve_Component_Medical_Training.pdf</t>
  </si>
  <si>
    <t>RANGE CONTR HOUSE</t>
  </si>
  <si>
    <t>This identifies those facilities used for the operation, maintenance and storage function associated with aircraft bombing ranges.</t>
  </si>
  <si>
    <t>https://www.wbdg.org/FFC/AF/AFMAN/171471_Range_Control_House.pdf</t>
  </si>
  <si>
    <t>RANGE SUPPLY AND EQUIPMENT STORAGE</t>
  </si>
  <si>
    <t>This facility provides secure storage space for miscellaneous supplies, tools and equipment used to support small arm ranges and aircraft ranges.</t>
  </si>
  <si>
    <t>https://www.wbdg.org/FFC/AF/AFMAN/171472_Range_Supplies_and_Equipment_Storage.pdf</t>
  </si>
  <si>
    <t>RANGE TARGET STORAGE AND REPAIR</t>
  </si>
  <si>
    <t>Provides space for storage and repair of targets used at small arms and aircraft ranges. Items stored include targets, target construction and repair material, workbenches and tables.</t>
  </si>
  <si>
    <t>https://www.wbdg.org/FFC/AF/AFMAN/171473_Range_Target_Storage_and_Repair.pdf</t>
  </si>
  <si>
    <t>RANGE, SMALL ARMS, INDOOR</t>
  </si>
  <si>
    <t>This facility is required at bases that experience adverse weather conditions on at least 90 days a year or where economic considerations clearly favor construction of an indoor over an outdoor range.</t>
  </si>
  <si>
    <t>https://www.wbdg.org/FFC/AF/AFMAN/171475_Indoor_Small_Arms_Range.pdf</t>
  </si>
  <si>
    <t>COMBAT ARMS TRAINING MAINTENANCE BUILDING</t>
  </si>
  <si>
    <t>This facility supports a small arms marksmanship training unit. It is used in conjunction with a small arms range system.</t>
  </si>
  <si>
    <t>https://www.wbdg.org/FFC/AF/AFMAN/171476_Combat_Arms_Bldg.pdf</t>
  </si>
  <si>
    <t>TRAINING AIDS SHOP</t>
  </si>
  <si>
    <t>This facility is used to design and construct training aids such as, full sited mock-ups of aircraft, models of aircraft, electrical devices and computerized instructional devices. The facility is equipped with specialized equipment such as metal stamping, cutting and drilling machines.</t>
  </si>
  <si>
    <t>‌https://www.wbdg.org/FFC/AF/AFMAN/171617_Training_Aids_Shop.pdf</t>
  </si>
  <si>
    <t>FIELD TRAINING FACILITY</t>
  </si>
  <si>
    <t>An AETC detachment capable of providing on-site specialized technical instruction to personnel at the base where a support system is located. The FTD may be located at a base on a temporary or permanent basis.</t>
  </si>
  <si>
    <t>‌https://www.wbdg.org/FFC/AF/AFMAN/171618_Field_Training_Facility.pdf</t>
  </si>
  <si>
    <t>RUNWAY SUPERVISORY UNIT BUILDING</t>
  </si>
  <si>
    <t>Navigational aid mounted on a concrete pad and located normally at the end of each active runway. The RSU is not real property, but the pad, back up air conditioning, and emergency generator are RPIE.</t>
  </si>
  <si>
    <t>‌https://www.wbdg.org/FFC/AF/AFMAN/171619_Runway_Supervisory_Unit_Building.pdf</t>
  </si>
  <si>
    <t>RUNWAY CONTROL STRUCTURE BUILDING</t>
  </si>
  <si>
    <t>TECHNICAL TRAINING CLASSROOM</t>
  </si>
  <si>
    <t>‌https://www.wbdg.org/FFC/AF/AFMAN/171621_Technical_Training_Classroom.pdf</t>
  </si>
  <si>
    <t>TECHNICAL TRAINING LABORATORY/SHOP</t>
  </si>
  <si>
    <t>This facility provides laboratory/shop space for training in subjects such as missile maintenance, electronics, weather, age management, radio and radar systems logistics training and other subjects.</t>
  </si>
  <si>
    <t>HIGH-BAY TECHNICAL TRAINING</t>
  </si>
  <si>
    <t>This facility provides high-bay space such as converted hangars, needed for programs discussed in paragraph 7-5, AFH 32-1084. Facility houses large scale equipment &amp; instructional aids such as aircraft, missile silos, missiles, fire trucks, simulators &amp; special mock-ups. See AFH 32-1084 for criteria.</t>
  </si>
  <si>
    <t>‌https://www.wbdg.org/FFC/AF/AFMAN/171625_High_Bay_Technical_Training.pdf</t>
  </si>
  <si>
    <t>AETC TECHNICAL TRAINING SUPPORT</t>
  </si>
  <si>
    <t>‌https://www.wbdg.org/FFC/AF/AFMAN/171627_Technical_Training_Support.pdf</t>
  </si>
  <si>
    <t>LAUNCH OPERATIONS TRAINING FACILITY</t>
  </si>
  <si>
    <t>This facility is required to provide academic and selected practical training required to maintain the skills of launch crew operations and maintenance personnel of the BGM-109 ground-launched cruise missile (GLCM) system.</t>
  </si>
  <si>
    <t>‌https://www.wbdg.org/FFC/AF/AFMAN/171628_Launch_Operations_Training_Facility.pdf</t>
  </si>
  <si>
    <t>TARGET INTELLIGENCE TRAINING</t>
  </si>
  <si>
    <t>Identifies space for training aircrews in the technique of target I.D. and sound bombing procedures. Includes crew study rooms, classrooms, reference library, storage for up to top secret info, administration and instruction offices.</t>
  </si>
  <si>
    <t>‌https://www.wbdg.org/FFC/AF/AFMAN/171712_Target_Intelligence_Training.pdf</t>
  </si>
  <si>
    <t>ORGANIZATIONAL CLASSROOM</t>
  </si>
  <si>
    <t>A building (or portions thereof) that provides space to conduct indoor classroom instruction at organizational level. Such training facilities are used exclusively for organizational training activities. Classrooms may include storage and issue areas for educational materials, movable partition walls, stage, and projection room. Classroom areas within a battalion headquarters building, trainee barracks, and so on, as well as stand-alone buildings serving this purpose, should be accounted for using this category code. Learning resource centers and military occupational specialty (MOS) libraries are often considered part of the organizational classroom space.</t>
  </si>
  <si>
    <t>‌https://www.wbdg.org/FFC/AF/AFMAN/171721_Organizational_Classroom.pdf</t>
  </si>
  <si>
    <t>SAFETY EDUCATION FACILITY</t>
  </si>
  <si>
    <t>‌https://www.wbdg.org/FFC/AF/AFMAN/171813_Safety_Education_Facility.pdf</t>
  </si>
  <si>
    <t>ENLISTED PROFESSIONAL MILITARY EDUCATION CENTER</t>
  </si>
  <si>
    <t>This facility supports professional military education courses, PME is a five-phased program designed to prepare AF enlisted personnel for positions of leadership and management. AF allows for command preference in the nature of facilities provided.</t>
  </si>
  <si>
    <t>‌https://www.wbdg.org/FFC/AF/AFMAN/171815_NCO_Professional_Military_Education.pdf</t>
  </si>
  <si>
    <t>RECRUIT PROCESSING</t>
  </si>
  <si>
    <t>These facilities are used for in processing for basic training programs for officers.</t>
  </si>
  <si>
    <t>https://www.wbdg.org/FFC/AF/AFMAN/171822_Recruit_Processing.pdf</t>
  </si>
  <si>
    <t>BASIC MILITARY TRAINING</t>
  </si>
  <si>
    <t>Facility designed to support the Airman basic training program. Functional space areas include administrative offices, classrooms, laboratories, and building support areas.</t>
  </si>
  <si>
    <t>‌https://www.wbdg.org/FFC/AF/AFMAN/171833_Basic_Military_Training.pdf</t>
  </si>
  <si>
    <t>OFFICER TRAINING</t>
  </si>
  <si>
    <t>Facility housing functions related to or in direct support of the officer training program.</t>
  </si>
  <si>
    <t>‌https://www.wbdg.org/FFC/AF/AFMAN/171844_Officer_Training.pdf</t>
  </si>
  <si>
    <t>AIR UNIVERSITY PROFESSIONAL/TECHNICAL EDUCATION</t>
  </si>
  <si>
    <t>The AF Educational and Research Center in designated fields, prepares officers for command and staff duties, provides education in scientific, technological, managerial and other designated areas.</t>
  </si>
  <si>
    <t>‌https://www.wbdg.org/FFC/AF/AFMAN/171851_Air_University_Professional_Technical_Education.pdf</t>
  </si>
  <si>
    <t>US AIR FORCE ACADEMY ACADEMIC TRAINING</t>
  </si>
  <si>
    <t>Educational support facility consisting of classrooms, laboratories, offices and educational functions necessary for training cadets in a university atmosphere.</t>
  </si>
  <si>
    <t>‌https://www.wbdg.org/FFC/AF/AFMAN/171853_US_Air_Force_Academy_%20Academic_Training.pd</t>
  </si>
  <si>
    <t>AERIAL PORT TRAINING FACILITY</t>
  </si>
  <si>
    <t>This facility provides for the administrative, training, and cargo functions of an aerial port flight and aerial port squadron. For example, an aerial port flight with C-123 and C-130 aircraft requires 9,702 SF.</t>
  </si>
  <si>
    <t>‌https://www.wbdg.org/FFC/AF/AFMAN/171873_Aerial_Port_Training_Facility.pdf</t>
  </si>
  <si>
    <t>MUNITIONS LOAD CREW TRAINING</t>
  </si>
  <si>
    <t>Facility designed to provide classroom space for training of loading crews. In addition to the classroom space, training is conducted at parked aircraft outdoors, or in available maintenance space.</t>
  </si>
  <si>
    <t>‌https://www.wbdg.org/FFC/AF/AFMAN/171875_Weapons_Munitions_Load_Crew_Training.pdf</t>
  </si>
  <si>
    <t>GAS CHAMBER</t>
  </si>
  <si>
    <t>A building used for training personnel in the use of protective masks and the effects of chemical warfare.</t>
  </si>
  <si>
    <t>‌https://www.wbdg.org/FFC/AF/AFMAN/172321_Gas_Chamber.pdf</t>
  </si>
  <si>
    <t>SIM BLD NON-MOT</t>
  </si>
  <si>
    <t>A building used to house various simulators used to train crews in weapons systems and to improve crew proficiency. A simulator is a device whose control inputs duplicate the controls of a weapon or vehicle. Facilities in this category do not require special motion base accommodations for large hydraulic pumps or special footing pads to accommodate high ground pressure loading. Examples of devices supported by this category are Conduct of Fire Trainers or modules that comprise the Combined Arms Tactical Trainers family.</t>
  </si>
  <si>
    <t>‌https://www.wbdg.org/FFC/AF/AFMAN/172421_Simulator_Building_Non_Mot.pdf</t>
  </si>
  <si>
    <t>SIMULATION CENTER</t>
  </si>
  <si>
    <t>A dedicated building for conducting battle staff training and constructive simulation. Usually includes a large clear span room used either as a reconfigurable amphitheater (for example, terrain board) or auditorium (for example, electronic battlefield imaging) and dedicated, separate rooms large enough to accommodate complete staff elements of organizations that are battalion-sized or above (for example, S-1 through S-8) with computer terminals interlinked to a central server that replicates tactical dispersion sites on a battlefield (for example, Mission Support Training Facility) or can be used for the conduct of command post exercises. Facilities in this category also may require additional space to accommodate opposing force staff elements of similar organizational size. Differs from both Automation-Aided Instruction Building, whose separate classrooms are intended to deliver instruction or courses that are not dependent upon interaction with activities conducted in adjacent classrooms and Battle Lab, which is dedicated to developing new technologies, organization composition, or war-fighting doctrine using primarily electronically generated staff elements.</t>
  </si>
  <si>
    <t>‌https://www.wbdg.org/FFC/AF/AFMAN/172423_Simulator_Center.pdf</t>
  </si>
  <si>
    <t>BATTLE LABATORY</t>
  </si>
  <si>
    <t>A building that provides for the conduct of force projection experiments using simulations or prototypes with soldiers and actual units. The objective is to determine new technologies and requirements that focus on lethality, survivability, synchronization, and battle command requirements needed to meet global mission through the 21st century. Care must be taken not to confuse this facility with Automation-Aided Instructional Building, or Simulation Center.</t>
  </si>
  <si>
    <t>‌https://www.wbdg.org/FFC/AF/AFMAN/172424_Battle_Lab.pdf</t>
  </si>
  <si>
    <t>OTHER COVERED TRAINING AREA</t>
  </si>
  <si>
    <t>A building that houses support functions conducted at the range complex but not covered elsewhere. This includes range billets, classroom space at a range, buildings to conduct after-action reviews (AARs), and all other range support activities (excepting activities described in Range Operations and Storage Building, Observation Towers, Observation Bunkers, and Separate Toilet/Shower Buildings). Structures used for this purpose should be reported as, Covered Training Area.</t>
  </si>
  <si>
    <t>‌https://www.wbdg.org/FFC/AF/AFMAN/173321_Other_Covered_Training_Area.pdf</t>
  </si>
  <si>
    <t>OBSERVATION TOWER/BUNKER</t>
  </si>
  <si>
    <t>A structure designed to provide a protected view of a target area from ground level. Bunkers are used for close observation of artillery impacts. This structure does not require automation. Standard facilities are not required for this structure.</t>
  </si>
  <si>
    <t>‌https://www.wbdg.org/FFC/AF/AFMAN/173421_Observation_Tower_Bunker.pdf</t>
  </si>
  <si>
    <t>LAND NAVIGATIONAL COURSE</t>
  </si>
  <si>
    <t>An area located within the training complex principally scheduled and used for mounted and/or dismounted map reading, terrain association, or navigational training.</t>
  </si>
  <si>
    <t>‌https://www.wbdg.org/FFC/AF/AFMAN/174121_Land_Navigational_Course.pdf</t>
  </si>
  <si>
    <t>FIELD TRAINING AREA</t>
  </si>
  <si>
    <t>A specific area intended for the training of personnel or animals in a field environment. Training conducted in area may include medical, K-9, or communications equipment. Maneuver land will not be included in this category.</t>
  </si>
  <si>
    <t>‌https://www.wbdg.org/FFC/AF/AFMAN/174122_Field_Training_Area.pdf</t>
  </si>
  <si>
    <t>MANEUVER/TRAINING AREA, LIGHT FORCES</t>
  </si>
  <si>
    <t>Space for ground and air combat forces to practice movements and tactics as specified in the unit's Army Training and Evaluation Program (ARTEP). Different type units may work in support of one another (combined arms), or a unit may operate on its own to practice a specific set of ARTEP tasks. The “light” designation refers to areas where maneuver may be restricted for some reason to only small units or units having only wheeled vehicles. “Light” maneuver/training areas are not typically used by “heavy” forces other than assembly areas where movement is restricted to roads or trails. Included in this category are bivouac sites, base camps, and other miscellaneous training areas. Account for each area-typically managed and scheduled by an alphanumeric code through the garrison training or range control manager (for example, DPTM or DPTM-equivalent)-with a separate facility number and individual real property record.</t>
  </si>
  <si>
    <t>‌https://www.wbdg.org/FFC/AF/AFMAN/174123_Maneuver_Training_Area_Light_Forces.pdf</t>
  </si>
  <si>
    <t>MANEUVER/TRAINING AREA, HEAVY FORCES</t>
  </si>
  <si>
    <t>Space for ground and air combat forces to practice movements and tactics as specified in the unit's ARTEP. Different type units may work in support of one another (combined arms), or the unit may operate on its own to practice a specific set of ARTEP tasks. The “heavy” designation refers to areas where maneuver is unrestricted and can consist of all types of vehicles and equipment, including tracked vehicles. “Heavy” maneuver/training areas can be used by “light” forces. This category includes bivouac sites, base camps, and other miscellaneous training areas. Account for each area-typically managed and scheduled by an alpha-numeric code through the garrison training or range control manager (for example, DPTM or DPTM-equivalent)-with a separate facility and individual real property record.</t>
  </si>
  <si>
    <t>‌https://www.wbdg.org/FFC/AF/AFMAN/174221_Maneuver_Training_Area_HeavyForces.pdf</t>
  </si>
  <si>
    <t>IMPACT AREA NON-DUDDED</t>
  </si>
  <si>
    <t>An area having designated boundaries within which ordnance that does not produce duds will impact. This area is composed mostly of the safety fans for small arms ranges. The primary function of the impact area is to contain weapons effects as much as possible using earthen berms or natural terrain features. Account for each area-typically managed and scheduled by either a numeric, lettered, or alphanumeric code through the garrison training or range control manager (for example, DPTM or DPTM-equivalent)-with a separate facility number and individual real property record. These impact areas may be used for maneuver when the weapons ranges are not in use.</t>
  </si>
  <si>
    <t>‌https://www.wbdg.org/FFC/AF/AFMAN/174321_Impact_Area_Non_Dudded.pdf</t>
  </si>
  <si>
    <t>IMPACT AREA DUDDED</t>
  </si>
  <si>
    <t>‌https://www.wbdg.org/FFC/AF/AFMAN/174322_Impact_Area_Dudded.pdf</t>
  </si>
  <si>
    <t>PARACHUTE DROP ZONE</t>
  </si>
  <si>
    <t>A cleared area suitable for the landing of personnel and/or equipment via parachute drop.</t>
  </si>
  <si>
    <t>‌https://www.wbdg.org/FFC/AF/AFMAN/174499_Parachute_Drop_Zone.pdf</t>
  </si>
  <si>
    <t>PARADE/DRILL FIELD</t>
  </si>
  <si>
    <t>An area that provides open space for military ceremonies, outdoor training, conduct of physical tests, and exercises.</t>
  </si>
  <si>
    <t>‌https://www.wbdg.org/FFC/AF/AFMAN/174521_Parade_Drill_Field.pdf</t>
  </si>
  <si>
    <t>BASIC 10M-25M FIRING RANGE (ZERO)</t>
  </si>
  <si>
    <t>A range designed for training shot-grouping and zeroing exercises with rifles and machine guns. This range is used to train individual soldiers on the skills necessary to align the sights and practice basic marksmanship techniques against stationary targets. This range requires no automation.</t>
  </si>
  <si>
    <t>‌https://www.wbdg.org/FFC/AF/AFMAN/175121_Basic_10M_25M_Firing_Range.pdf</t>
  </si>
  <si>
    <t>AUTOMATED FIELD FIRE (AFF) RANGE</t>
  </si>
  <si>
    <t>A range designed for training target engagement techniques with rifles. This range is used to train and familiarize soldiers on the skills necessary to identify, engage, and hit stationary infantry targets. All targets are fully automated, and the event-specific target scenario is computer driven and scored from the range operations center.</t>
  </si>
  <si>
    <t>‌https://www.wbdg.org/FFC/AF/AFMAN/175221_Automated_Field_Fire_Range.pdf</t>
  </si>
  <si>
    <t>MODIFIED RECORD FIRE RANGE</t>
  </si>
  <si>
    <t>A range designed for training and day/night qualification requirements with rifles.  This range combines the capabilities of 175221 Automated Field Fire (AFF) Range; and 175321, Automated Record Fire (ARF) Range to reduce land and maintenance requirements.  All targets are fully automated, and the event-specific target scenario is computer driven and scored from the range operations center.</t>
  </si>
  <si>
    <t>AUTOMATED RECORD FIRE (ARF) RANGE</t>
  </si>
  <si>
    <t>A range designed for training and day/night qualification requirements with rifles. This range is used to train and test soldiers on the skills necessary to identify, engage, and hit stationary infantry targets. All targets are fully automated, and the event-specific target scenario is computer driven and scored from the range operations center.</t>
  </si>
  <si>
    <t>‌https://www.wbdg.org/FFC/AF/AFMAN/175321_Automated_Record_Fire_Range.pdf</t>
  </si>
  <si>
    <t>NIGHT FIRE (SMALL ARMS) RANGE</t>
  </si>
  <si>
    <t>A range designed for night training and qualification requirements with rifles. This range is used to train and test soldiers on the skills necessary to identify, engage, and hit stationary infantry targets. Targets are not fully automated and/or the scenarios are not computer driven or scored.</t>
  </si>
  <si>
    <t>‌https://www.wbdg.org/FFC/AF/AFMAN/175421_Night_Fire_Small_Arms_Range.pdf</t>
  </si>
  <si>
    <t>AUTOMATED NIGHT FIRE (SMALL ARMS) RANGE</t>
  </si>
  <si>
    <t>A range designed for night training and qualification requirements with rifles. This range is used to train and test soldiers on the skills necessary to identify, engage, and hit stationary infantry targets. All targets are fully automated, and the event-specific target scenario is computer driven and scored from the range operations center.</t>
  </si>
  <si>
    <t>‌https://www.wbdg.org/FFC/AF/AFMAN/175422_Automated_Night_Fire_Small_Arms_Range.pdf</t>
  </si>
  <si>
    <t>KNOWN DISTANCE (KD) RANGE</t>
  </si>
  <si>
    <t>A range designed for training rifle marksmanship and target engagement techniques. This range is used to train soldiers on the skills necessary to identify, calculate distance, engage, and hit stationary targets in a static array. This range requires no automation.</t>
  </si>
  <si>
    <t>‌https://www.wbdg.org/FFC/AF/AFMAN/175521_Known_Distance_KD_Range.pdf</t>
  </si>
  <si>
    <t>SNIPER FIELD FIRE RANGE</t>
  </si>
  <si>
    <t>A range designed to meet training and qualification requirements with the sniper rifle. This range is used to train and test soldiers on the skills necessary to detect, identify, engage, and hit stationary and moving infantry targets in a tactical array in accordance with applicable field manuals. Targets are not fully automated and/or the scenarios are not computer driven or scored.</t>
  </si>
  <si>
    <t>https://www.wbdg.org/FFC/AF/AFMAN/175621_Sniper_Field_Fire_Range.pdf</t>
  </si>
  <si>
    <t>AUTOMATED SNIPER FIELD FIRE RANGE</t>
  </si>
  <si>
    <t>A range designed to meet training and qualification requirements with the sniper rifle. This range is used to train and test soldiers on the skills necessary to detect, identify, engage, and hit stationary and moving infantry targets in a tactical array in accordance with applicable field manuals. All targets are fully automated, and the event-specific target scenario is computer driven and scored from the range operations center.</t>
  </si>
  <si>
    <t>https://www.wbdg.org/FFC/AF/AFMAN/175622_Automated_Sniper_Field_Fire_Range.pdf</t>
  </si>
  <si>
    <t>COMBAT PISTOL/MP FIREARMS QUALIFICATION COURSE</t>
  </si>
  <si>
    <t>A range designed to meet training and qualification requirements with combat pistols and revolvers. This range is used to train and test soldiers on the skills necessary to identify, engage, and hit stationary infantry targets. Targets are not fully automated and/or the scenarios are not computer driven or scored.</t>
  </si>
  <si>
    <t>https://www.wbdg.org/FFC/AF/AFMAN/175721_Combat_Pistol_MP_Firearms_Qualification_Course.pdf</t>
  </si>
  <si>
    <t>MACHINE GUN FIELD FIRE RANGE</t>
  </si>
  <si>
    <t>A range designed to train target engagement techniques with squad assault weapons and machine guns. This range is used to train soldiers on the skills necessary to identify, engage, and hit stationary infantry, vehicle, and bunker type targets. Targets are not fully automated and/or the scenarios are not computer driven or scored.</t>
  </si>
  <si>
    <t>‌https://www.wbdg.org/FFC/AF/AFMAN/175821_Machine_Gun_Field_Fire_Range.pdf</t>
  </si>
  <si>
    <t>40MM (GRENADE) MACHINE GUN QUALIFICATION RANGE</t>
  </si>
  <si>
    <t>A range designed to conduct qualification firing with the grenade machine gun (for example, MK-19). This range is used to train soldiers with the weapon either ground or vehicle mounted. All targets are fully automated and the event specific target scenario is computer driven and scored from the range operations center.</t>
  </si>
  <si>
    <t>https://www.wbdg.org/FFC/AF/AFMAN/176221_40MM_Grenade_Machine_Gun_Qualification_Range.pdf</t>
  </si>
  <si>
    <t>LIGHT ANTIARMOR WEAPONS (LAW/AT-4) RANGE SUBCALIBER</t>
  </si>
  <si>
    <t>A range designed for training target engagement techniques with light anti-armor weapons (for example, LAW/AT-4). This range is used to train soldiers on the skills necessary to employ the weapon and hit stationary and moving targets using a sub-caliber training device. Targets are not fully automated and/or the scenarios are not computer driven or scored.</t>
  </si>
  <si>
    <t>https://www.wbdg.org/FFC/AF/AFMAN/176321_Light_Antiarmor_Weapons_Range_Sub_Caliber.pdf</t>
  </si>
  <si>
    <t>LIGHT ANTIARMOR WEAPONS (LAW/AT-4) RANGE LIVE</t>
  </si>
  <si>
    <t>A range designed for training target engagement techniques with light anti-armor weapons (for example, LAW/AT-4). This range is used to train soldiers on the skills necessary to employ the weapon and hit stationary and moving targets using live rockets or a sub-caliber training device. Targets are not fully automated and/or the scenarios are not computer driven or scored.</t>
  </si>
  <si>
    <t>https://www.wbdg.org/FFC/AF/AFMAN/176322_Light_Antiarmor_Weapons_Range.pdf</t>
  </si>
  <si>
    <t>FIELD ARTILLERY DIRECT FIRE RANGE</t>
  </si>
  <si>
    <t>A range designed to meet training requirements of field artillery crews. This range is used to train field artillery crews on the skills necessary to employ direct fire gunnery techniques with indirect fire equipment against stationary targets in a tactical array using live direct fire artillery. No automation is required for this facility.</t>
  </si>
  <si>
    <t>https://www.wbdg.org/FFC/AF/AFMAN/176521_Field_Artilery_Direct_Fire_Range.pdf</t>
  </si>
  <si>
    <t>TANK/FIGHTING VEHICLE STATIONARY GUNNERY RANGE</t>
  </si>
  <si>
    <t>A range designed for conducting weapons system bore sighting, screening, zeroing and/or harmonization. Armor, infantry, and/or aviation crews use this range. All targets are fully automated, computer driven, and scored from the range operations center.</t>
  </si>
  <si>
    <t>https://www.wbdg.org/FFC/AF/AFMAN/176621_Tank_Fighting_Vehicle_Gunnery_Range.pdf</t>
  </si>
  <si>
    <t>MORTAR RANGE</t>
  </si>
  <si>
    <t>A range designed to meet the training requirements of mortar crewmen. This range is used to train mortar crews on the skills necessary to apply fire mission data, to engage, and to hit stationary targets in a tactical array using live fire mortars. No automation is required for this facility.</t>
  </si>
  <si>
    <t>https://www.wbdg.org/FFC/AF/AFMAN/176721_Mortar_Range.pdf</t>
  </si>
  <si>
    <t>FIELD ARTILLERY INDIRECT FIRE RANGE</t>
  </si>
  <si>
    <t>A range designed to meet the training and qualification requirements of field artillery units. This range is used to train field artillery crews on the skills necessary to apply fire mission data, to engage, and to hit stationary targets in a tactical array with indirect fire. No automation is required for this facility.</t>
  </si>
  <si>
    <t>https://www.wbdg.org/FFC/AF/AFMAN/176722_Field_Artillery_Indirect_Fire_Range.pdf</t>
  </si>
  <si>
    <t>MORTAR SCALED RANGE</t>
  </si>
  <si>
    <t>A range designed to meet the training requirements of mortar crewmen. This range is used to train mortar crews on the skills necessary to apply fire mission data, to engage, and to hit stationary targets in a tactical array using sub caliber training devices. No automation is required for this facility.</t>
  </si>
  <si>
    <t>https://www.wbdg.org/FFC/AF/AFMAN/176821_Mortar_Scaled_Range.pdf</t>
  </si>
  <si>
    <t>DIGITAL MULTIPURPOSE TRAINING RANGE (DMPTR)</t>
  </si>
  <si>
    <t>A range specifically designed to satisfy the training and qualification requirements for the crews and sections of armor, infantry, and aviation units. This range also supports dismounted infantry squad tactical live-fire operations either independently of or simultaneously with supporting vehicles. All targets are fully automated, using event-specific, computer-driven target scenarios and scoring. Targets will receive and transmit digital data from the range operations center. The captured data are then compiled and available to the unit during the AAR.</t>
  </si>
  <si>
    <t>‌https://www.wbdg.org/FFC/AF/AFMAN/177121_Digital_Multipurpose_Training_Range_DMPTR.pdf</t>
  </si>
  <si>
    <t>AUTOMATED MULTIPURPOSE TRAINING RANGE (MPTR)</t>
  </si>
  <si>
    <t>A range specifically designed to satisfy the training and qualification requirements for the crews, teams, and sections of combat units. This range supports dismounted infantry squad tactical live-fire operations either independently of or simultaneously with supporting vehicles. This range is used to train and test armor, infantry, and aviation teams, crews, and sections on the skills necessary to detect, identify, engage, and defeat stationary and moving armor and infantry targets in a tactical array. All targets are fully automated, and the event-specific target scenario is computer driven and scored from the range operations center.</t>
  </si>
  <si>
    <t>https://www.wbdg.org/FFC/AF/AFMAN/177122_Automated_Multipurpose_Training_Range_MPTR.pdf</t>
  </si>
  <si>
    <t>SCOUT/RECCE GUNNERY COMPLEX</t>
  </si>
  <si>
    <t>A complex designed to meet the training and qualification requirements of scout and reconnaissance vehicles. This complex is used to train and test crew members on the skills necessary to zero and /or bore sight weapons systems and to detect, identify, engage, and defeat stationary and moving infantry and armor targets in a tactical array. All targets are fully automated, using event-specific, computer-driven target scenarios and scoring. Targets will receive and transmit digital data from the range operations center. The captured data are then compiled and available to the unit during the AAR.</t>
  </si>
  <si>
    <t>https://www.wbdg.org/FFC/AF/AFMAN/177223_Scout_RECCE_Gennery_Complex.pdf</t>
  </si>
  <si>
    <t>SQUAD DEFENSE RANGE</t>
  </si>
  <si>
    <t>A range designed for training individuals and squads on defensive engagement techniques and mutually supporting fires. This range is used to train soldiers on the skills necessary to designate sectors of fire and to identify and provide suppressive fire on stationary infantry targets. All targets are fully automated, and the event-specific target scenario is computer driven and scored from the range operations center.</t>
  </si>
  <si>
    <t>https://www.wbdg.org/FFC/AF/AFMAN/177421_Squad_Defense_Range.pdf</t>
  </si>
  <si>
    <t>INFANTRY SQUAD BATTLE COURSE</t>
  </si>
  <si>
    <t>A complex designed for the training and qualification requirements of teams and squads on individual and collective tactics, techniques, procedures, and employment in tactical situations. This complex is used to train and test teams and squads on the skills necessary to conduct tactical movement techniques and to detect, identify, engage, and defeat stationary and moving armor and infantry targets in a tactical array. Targets are not fully automated and/or the scenarios are not computer driven or scored.</t>
  </si>
  <si>
    <t>https://www.wbdg.org/FFC/AF/AFMAN/177521_Infantry_Squad_Battle_Course.pdf</t>
  </si>
  <si>
    <t>URBAN ASSAULT COURSE</t>
  </si>
  <si>
    <t>A facility consisting of five separate stations designed for small unit training in urban operations. This range is used to train and test individuals, teams, squads, and/or platoons on individual and collective tasks associated with military operations in urban terrain (MOUT). All targets are fully automated, computer driven, and scored from the range operations center.</t>
  </si>
  <si>
    <t>https://www.wbdg.org/FFC/AF/AFMAN/177621_Urban_Assault_Course.pdf</t>
  </si>
  <si>
    <t>LIVE FIRE EXERCISE SHOOTHOUSE</t>
  </si>
  <si>
    <t>A facility designed for training building clearing tasks associated with urban areas. This range is used to train and test individuals, teams, sections, or squads on the skills necessary to conduct individual and collective tasks of building clearing/occupying. All targets are fully automated, and the event-specific target scenario will be computer driven and scored from the range operations center.</t>
  </si>
  <si>
    <t>https://www.wbdg.org/FFC/AF/AFMAN/177622_Live_Fire_Exercise_Shoothouse.pdf</t>
  </si>
  <si>
    <t>CONVOY LIVE FIRE RANGE/ENTRY CONTROL POINT (CLF/ECP)</t>
  </si>
  <si>
    <t>This complex is designed to train and test Soldiers, crews, platoons, and companies on the skills necessary to employ convoy-mounted weapon systems, and detect, identify, engage and defeat stationary and moving armor vehicle and infantry targets from a stationary or moving platform using all assigned weapons and weapon systems. The targets may be presented individually or as part of a tactical array in an open or urban environment. This complex is also designed to train and test Soldiers to engage and defeat vehicle and Infantry targets from multiple firing points as part of an Entry Control Point (ECP). Report this category in acres (AC) within the course boundary and firing.</t>
  </si>
  <si>
    <t>https://www.wbdg.org/FFC/AF/AFMAN/177710_Convoy_Live_Fire_Range_Entry_Control_Point.pdf</t>
  </si>
  <si>
    <t>HAND GRENADE FAMILIARIZATION RANGE (LIVE)</t>
  </si>
  <si>
    <t>A range designed to satisfy the training requirement of throwing live fragmentation grenades. This range familiarizes soldiers with the effects of live fragmentation grenades. No automation is required for this facility. Count each throwing location as one FP.</t>
  </si>
  <si>
    <t>https://www.wbdg.org/FFC/AF/AFMAN/178121_Hand_Grenade_Familiarization_Range.pdf</t>
  </si>
  <si>
    <t>ENGINEER QUALIFICATION RANGE</t>
  </si>
  <si>
    <t>A range used to qualify engineer individuals and units on tasks such as sapper, mine warfare, light demolition, and engineer weapon firing.</t>
  </si>
  <si>
    <t>https://www.wbdg.org/FFC/AF/AFMAN/178299_Engineer_Qualification_Range.pdf</t>
  </si>
  <si>
    <t>LIGHT DEMOLITION RANGE</t>
  </si>
  <si>
    <t>A range designed for the training and qualification of employing explosives and demolition charges. This range is used to train soldiers on the proper techniques of wire, minefield, and concrete obstacle breaching; timber and steel cutting; and road cratering. No automation is required for this facility. Count each prepared station as one FP.</t>
  </si>
  <si>
    <t>https://www.wbdg.org/FFC/AF/AFMAN/178322_Light_Demolition_Range.pdf</t>
  </si>
  <si>
    <t>INFANTRY PLATOON BATTLE COURSE</t>
  </si>
  <si>
    <t>TRAINING MOCK-UPS</t>
  </si>
  <si>
    <t>This code includes mockup structures representing all or parts of ships, aircraft, tanks, or buildings for training personnel in skills such as disaster control, fire fighting, and equipment handling.</t>
  </si>
  <si>
    <t>https://www.wbdg.org/FFC/AF/AFMAN/179001_Training_Mock_Ups.pdf</t>
  </si>
  <si>
    <t>BAYONET ASSAULT COURSE</t>
  </si>
  <si>
    <t>A facility designed for training assault techniques with a rifle and bayonet. These techniques are applied through a series of obstacles. This facility requires no automation. Report the number of lanes as the number of prepared paths or sets of targets in a standard path to be used in training.</t>
  </si>
  <si>
    <t>https://www.wbdg.org/FFC/AF/AFMAN/179019_Bayonet_Assault_Course.pdf</t>
  </si>
  <si>
    <t>MINE WARFARE AREA</t>
  </si>
  <si>
    <t>A cleared area for training in the placement, arming, disarming, and detection of vehicle and antipersonnel mines using non-explosive training material. Any open area with soil suitable for digging shallow holes for the placement of the mines would be satisfactory.</t>
  </si>
  <si>
    <t>https://www.wbdg.org/FFC/AF/AFMAN/179021_Mine_Warfare_Area.pdf</t>
  </si>
  <si>
    <t>TARGET DETECTION RANGE (NONFIRING)</t>
  </si>
  <si>
    <t>A non-firing range to teach soldiers how to detect personnel on the battlefield under varying degrees of concealment and visibility. No automation is required for this range. No standard facilities are associated with this range.</t>
  </si>
  <si>
    <t>https://www.wbdg.org/FFC/AF/AFMAN/179022_Target_Detection_Range.pdf</t>
  </si>
  <si>
    <t>FLOATING BRIDGE SITE</t>
  </si>
  <si>
    <t>A cleared river bank area for engineer units to practice fording water obstacles and erection and retrieval of floating bridging equipment.</t>
  </si>
  <si>
    <t>https://www.wbdg.org/FFC/AF/AFMAN/179023_Floating_Bridge_Site.pdf</t>
  </si>
  <si>
    <t>PRISONER OF WAR TRAINING AREA</t>
  </si>
  <si>
    <t>A structure typically fenced in with barbed wire and with guard towers used for the training of personnel in the handling of prisoners-of-war. The facility may also be used for the training of personnel in a simulated POW environment. It can be located close to or in the cantonment area.</t>
  </si>
  <si>
    <t>https://www.wbdg.org/FFC/AF/AFMAN/179024_Prisoner_of_War_Training_Area.pdf</t>
  </si>
  <si>
    <t>WHEELED VEHICLE DRIVERS COURSE</t>
  </si>
  <si>
    <t>An area for teaching basic driving skills and for practice in four-wheel drive situations, parking, and backing up.</t>
  </si>
  <si>
    <t>https://www.wbdg.org/FFC/AF/AFMAN/179025_Wheeled_Vehicle_Drivers_Course.pdf</t>
  </si>
  <si>
    <t>COMBAT TRAIL</t>
  </si>
  <si>
    <t>A training site used for various types of proficiency and sustainment training by rotation through different stations in a round-robin scenario. Types of training can include NBC and common task training. This site is separate from other sites.</t>
  </si>
  <si>
    <t>https://www.wbdg.org/FFC/AF/AFMAN/179026_Combat_Trail.pdf</t>
  </si>
  <si>
    <t>RAPPELLING TRAINING AREA</t>
  </si>
  <si>
    <t>A training area that includes at least one structure used to practice rappelling (rope descent). The training area may also include modified towers for training in helicopter rappels.</t>
  </si>
  <si>
    <t>https://www.wbdg.org/FFC/AF/AFMAN/179027_Rappelling_Training_Area.pdf</t>
  </si>
  <si>
    <t>MEDIUM/HEAVY EQUIPMENT TRAINING AREA</t>
  </si>
  <si>
    <t>An unimproved area for training in placement, compaction, and grading of fill and training in construction of drainage structures. Training in the use and maintenance of rock crushers is also conducted at this facility.</t>
  </si>
  <si>
    <t>https://www.wbdg.org/FFC/AF/AFMAN/179028_Medium_Heavy_Equipment_Training_Area.pdf</t>
  </si>
  <si>
    <t>POL TRAINING AREA</t>
  </si>
  <si>
    <t>A materials handling area for training personnel in the proper handling of petroleum, oils, and lubricants.</t>
  </si>
  <si>
    <t>https://www.wbdg.org/FFC/AF/AFMAN/179029_POL_Training_Area.pdf</t>
  </si>
  <si>
    <t>DIVING TANK</t>
  </si>
  <si>
    <t>A water-filled structure for training related to water operations and survival.</t>
  </si>
  <si>
    <t>https://www.wbdg.org/FFC/AF/AFMAN/179050_Diving_Tank.pdf</t>
  </si>
  <si>
    <t>PARACHUTE SWING TRAINING</t>
  </si>
  <si>
    <t>A series of indoor or outdoor structures used for parachute landing training. Different apparatus are required for different landings such as parachute fall landing, suspended harness, free fall body landing, tower, etc.</t>
  </si>
  <si>
    <t>https://www.wbdg.org/FFC/AF/AFMAN/179219_Parachute_Swing_Training.pdf</t>
  </si>
  <si>
    <t>AERIAL GUNNERY RANGE</t>
  </si>
  <si>
    <t>A range designed to support the training and qualification requirements of helicopter gunnery. This range is used to train and test helicopter crews on the skills necessary to detect, identify, engage, and hit stationary armor and infantry targets in a tactical array. This range does not require automation but does require video surveillance of the target area.</t>
  </si>
  <si>
    <t>https://www.wbdg.org/FFC/AF/AFMAN/179221_Aerial_Gunnery_Range.pdf</t>
  </si>
  <si>
    <t>TRAINING AIDS</t>
  </si>
  <si>
    <t>Facilities designed to support AETC training to include PRIME BEEF ranges/areas, security police readiness obstacle/confidence courses, drill pads, fire training pits, dog training areas, security police training mockups, and other similar facilities/sites.</t>
  </si>
  <si>
    <t>https://www.wbdg.org/FFC/AF/AFMAN/179371_Training_Aids.pdf</t>
  </si>
  <si>
    <t>SMALL ARMS RANGE SYSTEM</t>
  </si>
  <si>
    <t>Facility designed to provide small arms marksmanship training with the M-16 rifle and .38 caliber revolvers.</t>
  </si>
  <si>
    <t>https://www.wbdg.org/FFC/AF/AFMAN/179475_Small_Arms_Range_System.pdf</t>
  </si>
  <si>
    <t>MACHINE GUN RANGE</t>
  </si>
  <si>
    <t>Facility designed to provide training to personnel designated as specialist and non-specialist machine gunners. Range design differs with the different training missions.</t>
  </si>
  <si>
    <t>https://www.wbdg.org/FFC/AF/AFMAN/179476_Machine_Gun_Range.pdf</t>
  </si>
  <si>
    <t>GRENADE LAUNCHER RANGE</t>
  </si>
  <si>
    <t>An open area typically with four firing positions that contains an impact and roll out area usually 450m by 60m in size.</t>
  </si>
  <si>
    <t>https://www.wbdg.org/FFC/AF/AFMAN/179477_Grenade_Launcher_Range.pdf</t>
  </si>
  <si>
    <t>RANGE, AIRCRAFT</t>
  </si>
  <si>
    <t>An open area designed to train air-crews in bombing, firing rockets and missiles, and the use of automatic weapons. The types of ranges include air to air, air to ground, and ground to air.</t>
  </si>
  <si>
    <t>https://www.wbdg.org/FFC/AF/AFMAN/179481_Range_Aircraft.pdf</t>
  </si>
  <si>
    <t>FIREMAN TRAINING FACILITY</t>
  </si>
  <si>
    <t>Facility designed to support the recurring proficiency training of fire suppression personnel permitting hot drills and simulated fires in structures, aircraft, and selected weapon systems.</t>
  </si>
  <si>
    <t>https://www.wbdg.org/FFC/AF/AFMAN/179511_Fire_Fighter_Training_Facility.pdf</t>
  </si>
  <si>
    <t>COMBAT IN CITIES FACILITY</t>
  </si>
  <si>
    <t>A nonstandard training facility that typically includes the buildings, roads, and sidewalks normally found in an urban environment, and that is used to train and sustain unit proficiency in an urban environment. This facility is used to train urban-type operations when a standard CACTF is not available. No automation is required for this facility. No standard facilities are associated with this facility.</t>
  </si>
  <si>
    <t>https://www.wbdg.org/FFC/AF/AFMAN/179621_Combat_in_Cities.pdf</t>
  </si>
  <si>
    <t>HAND GRENADE ACCURACY COURSE (NONFIRING)</t>
  </si>
  <si>
    <t>This range is used to train soldiers on the basic skills necessary to employ hand grenade throwing techniques using practice (inert) grenades. These techniques are executed against prescribed training objectives. No automation is required for this facility. Count each throwing location as one FP.</t>
  </si>
  <si>
    <t>https://www.wbdg.org/FFC/AF/AFMAN/179723_Hand_Grenade_Accuracy_Course.pdf</t>
  </si>
  <si>
    <t>HAND GRENADE QUALIFICATION COURSE (NONFIRING)</t>
  </si>
  <si>
    <t>This range is used to train and qualify soldiers on the basic skills necessary to employ hand grenades (using practice-fused grenades). These techniques are evaluated against prescribed training objectives. No automation is required for this facility. Count each throwing location as one FP.</t>
  </si>
  <si>
    <t>https://www.wbdg.org/FFC/AF/AFMAN/179724_Hand_Grenade_Qualification_Course_non_firing.pdf</t>
  </si>
  <si>
    <t>INFILTRATION COURSE</t>
  </si>
  <si>
    <t>A range designed for training individual infiltration and combat movement techniques and then executing them while subject to live fire. No automation is required for this facility.</t>
  </si>
  <si>
    <t>https://www.wbdg.org/FFC/AF/AFMAN/179821_Infiltration_Course_Live_Fire.pdf</t>
  </si>
  <si>
    <t>CONFIDENCE COURSE</t>
  </si>
  <si>
    <t>The confidence courses is designed with physical dimensions higher off the ground and with a higher degree of difficulty than obstacle courses.  A course with 10 to 15 confidence obstacles is adequate.  Obstacles do not have a potential fall distance above 14 feet without use of fall protection equipment.  Confidence courses enhance the confidence, mental, and physical abilities of Airmen while cultivating the warrior ethos.  Confidence courses are typically constructed from timber on a grass or earth surface.</t>
  </si>
  <si>
    <t>https://www.wbdg.org/FFC/AF/AFMAN/179921_Confidence_Course.pdf</t>
  </si>
  <si>
    <t>LEADERSHIP REACTION COURSE</t>
  </si>
  <si>
    <t>A leadership reaction course (LRC) is designed for developing leadership skills/confidence and teamwork through a series of problem-solving obstacles.  Obstacles are designed to test Airmen mentally and physically, stretching them beyond their comfort zones.  The facility may consist of 10-20 structured “leadership challenges” that encourage Airmen to think, react, and work as a team.  The LRC complex is typically constructed from wood, metal, concrete and concrete masonry units on a grass, mulch, earth, gravel, or concrete surface.</t>
  </si>
  <si>
    <t>https://www.wbdg.org/FFC/AF/AFMAN/179922_Leadership_Reaction_Course.pdf</t>
  </si>
  <si>
    <t>OBSTACLE COURSE</t>
  </si>
  <si>
    <t>The obstacle course is a facility that has 10 to 15 low obstacles that must be negotiated quickly.  Obstacles do not exceed four feet in height (above ground).  Airmen must be able to crawl, jump, dodge, traverse, climb, vault, and balance to complete the course.  Running the obstacle course challenges the airman’s basic motor skills and physical condition.  Obstacle courses are typically constructed from timber on a grass or earth surface.</t>
  </si>
  <si>
    <t>https://www.wbdg.org/FFC/AF/AFMAN/179923_Obstacle_Course.pdf</t>
  </si>
  <si>
    <t>HANGAR, MAINTENANCE</t>
  </si>
  <si>
    <t>Maintenance hangars provide space for an aircraft parking bay and support space for heating, plumbing electricity, aircraft weighting, aircraft jacking, latrines, ventilation, compressed air systems, and fire detection and suppression, and are usually insulated.</t>
  </si>
  <si>
    <t>https://www.wbdg.org/FFC/AF/AFMAN/211111_Hangar_Maintenance.pdf</t>
  </si>
  <si>
    <t>HANGAR, MAINTENANCE DEPOT</t>
  </si>
  <si>
    <t>This facility is used to provide a completely covered space for aircraft undergoing programmed depot maintenance. Aircraft may be places in static position for removable of components to be routed through various shops for repair, includes restrooms, break areas, &amp; offices.</t>
  </si>
  <si>
    <t>‌https://www.wbdg.org/FFC/AF/AFMAN/211116_Hangar_Maint_Depot.pdf</t>
  </si>
  <si>
    <t>BUILDING, AIRCRAFT WEAPONS CALIBRATION</t>
  </si>
  <si>
    <t>This facility provides space for the performing bore sighting and harmonization on the fire control and reconnaissance equipment.</t>
  </si>
  <si>
    <t>‌https://www.wbdg.org/FFC/AF/AFMAN/211147_Bldg_Aircraft_Weapons_Calibrate.pdf</t>
  </si>
  <si>
    <t>TACTICAL UNMANNED AERIAL VEHICLE (UAV) HANGAR</t>
  </si>
  <si>
    <t>SHOP, AIRCRAFT GENERAL PURPOSE</t>
  </si>
  <si>
    <t>This facility provides space for specialized maintenance such as fabrication shops and aerospace systems repair shops; reclamation activities on wrecked or damaged aircraft, administration, tool cribs, and locker space.</t>
  </si>
  <si>
    <t>‌https://www.wbdg.org/FFC/AF/AFMAN/211152_Shop_Aircraft_General_Purpose.pdf</t>
  </si>
  <si>
    <t>SHOP, NON-DESTRUCTIVE INSPECTION</t>
  </si>
  <si>
    <t>Facility designed for field level non-destructive inspection of aircraft components. The facility is typically 18 feet high with reinforced concrete walls supported on continuous footings.</t>
  </si>
  <si>
    <t>‌https://www.wbdg.org/FFC/AF/AFMAN/211153_Shop_Nondestructive_Inspection.pdf</t>
  </si>
  <si>
    <t>SHOP, AIRCRAFT MAINTENANCE, ORGANIZATIONAL</t>
  </si>
  <si>
    <t>Facility designed for performance of maintenance to aircraft components. Functional space areas include tool kit storage, tool crib, OMS non-powered support equipment, loose equipment storage and administration and lockers.</t>
  </si>
  <si>
    <t>‌https://www.wbdg.org/FFC/AF/AFMAN/211154_Shop_Aircraft_Maint_Organizational.pdf</t>
  </si>
  <si>
    <t>SHOP, JET ENGINE INSPECTION AND MAINTENANCE</t>
  </si>
  <si>
    <t>This facility is used to perform maintenance on aircraft engines at operational bases for programmed depot level maintenance shops at AFMC logistics centers (space for depot shops are based on assigned program need to each depot).</t>
  </si>
  <si>
    <t>‌https://www.wbdg.org/FFC/AF/AFMAN/211157_Shop_Jet_Engine_Insp_and_Maint.pdf</t>
  </si>
  <si>
    <t>AIRCRAFT CORROSION CONTROL</t>
  </si>
  <si>
    <t>https://www.wbdg.org/FFC/AF/AFMAN/211159_Aircraft_Corrosion_Control.pdf</t>
  </si>
  <si>
    <t>CORROSION CONTR UTILITY STORAGE</t>
  </si>
  <si>
    <t>This facility is a storage building for the aircraft cleaning supplies and cleaning tools that are used at the aircraft wash rack pad. The space required for this type of storage should be computed based upon the workload of the particular Air Logistic Center (ALC).</t>
  </si>
  <si>
    <t>https://www.wbdg.org/FFC/AF/AFMAN/211161_Corrosion_Control_Utility_Storage.pdf</t>
  </si>
  <si>
    <t>RADAR CROSS SECTION TURNTABLE BUILDING</t>
  </si>
  <si>
    <t>LARGE AIRCRAFT MAINTENANCE DOCK</t>
  </si>
  <si>
    <t>This facility provides protected space for the maintenance of large aircraft. They contain installed utility systems (heat, plumbing, electric, and compressed air).</t>
  </si>
  <si>
    <t>‌https://www.wbdg.org/FFC/AF/AFMAN/211173_Large_Aircraft_Maintenance_Dock.pdf</t>
  </si>
  <si>
    <t>MEDIUM AIRCRAFT MAINTENANCE DOCK</t>
  </si>
  <si>
    <t>This facility provides protected space for the maintenance of medium size aircraft. They contain installed utility systems (heat, plumbing, electric, and compressed air).</t>
  </si>
  <si>
    <t>‌https://www.wbdg.org/FFC/AF/AFMAN/211175_Medium_Aircraft_Maintenance_Dock.pdf</t>
  </si>
  <si>
    <t>SMALL AIRCRAFT MAINTENANCE DOCK</t>
  </si>
  <si>
    <t>This facility provides protected space for the maintenance of small aircraft. They contain installed utility systems (heat, plumbing, electric, and compressed air).</t>
  </si>
  <si>
    <t>‌https://www.wbdg.org/FFC/AF/AFMAN/211177_Small_Aircraft_Maintenance_Dock.pdf</t>
  </si>
  <si>
    <t>FUEL SYSTEM MAINTENANCE DOCK</t>
  </si>
  <si>
    <t>This facility provides for fuel system maintenance and also includes system for mechanical ventilation, fume sensing and alarm, fire extinguishing, and wash down drainage trenches.</t>
  </si>
  <si>
    <t>‌https://www.wbdg.org/FFC/AF/AFMAN/211179_Fuel_System_Maintenance_Dock.pdf</t>
  </si>
  <si>
    <t>TEST CELL</t>
  </si>
  <si>
    <t>This facility is designed to test the effectiveness of jet engines and supports the jet inspection and maintenance shop (Catcode 211157). This facility includes a reinforced concrete structure that houses a thrust bed and test equipment designed for the specific facility or the standard test stand.</t>
  </si>
  <si>
    <t>https://www.wbdg.org/FFC/AF/AFMAN/211183_Test_Cell.pdf</t>
  </si>
  <si>
    <t>NOISE SUPPRESSOR SYSTEM ("HUSH HOUSE") AND/OR TEST STAND PAD</t>
  </si>
  <si>
    <t>https://www.wbdg.org/FFC/AF/AFMAN/211193_Noise_Suppressor_System.pdf</t>
  </si>
  <si>
    <t>SHOP, TURBINE DEPOT</t>
  </si>
  <si>
    <t>This facility is used to overhaul and test air turbine motors which provide air to operate air driven accessories and air cooling turbines while the aircraft are on the ground. All air driven accessories control systems are also tested in this facility.</t>
  </si>
  <si>
    <t>‌https://www.wbdg.org/FFC/AF/AFMAN/211251_Shop_Turbine_Depot.pdf</t>
  </si>
  <si>
    <t>SHOP, RAM/AIR DEPOT</t>
  </si>
  <si>
    <t>This facility provides space for the depot repair of RAM sir driven devices that provide back-up electrical &amp; Hydraulic power to aircraft. The space is provided for needed materials, repairable items, tools, tool storage, break areas and other support functions.</t>
  </si>
  <si>
    <t>‌https://www.wbdg.org/FFC/AF/AFMAN/211252_Shop_Ram_Air_Depot.pdf</t>
  </si>
  <si>
    <t>SHOP, ALTERNATOR DRIVE OVERHAUL AND TEST DEPOT</t>
  </si>
  <si>
    <t>This facility is used to overhaul and test constant speed drive assemblies (CSD). The CSD provides for mounting of engine driven accessories which include alternators to provide the electrical power used to operate electronically powered components.</t>
  </si>
  <si>
    <t>‌https://www.wbdg.org/FFC/AF/AFMAN/211253_Shop_Alternator_Drive_Overhaul_and_Test_Depot.pdf</t>
  </si>
  <si>
    <t>SHOP, AIRCRAFT AND ENGINE ACCESS OVERHAUL DEPOT</t>
  </si>
  <si>
    <t>This facility is used to remove and reinstall repaired accessory components from Air Craft engines that are undergoing programmed depot maintenance. Numerous shops (electromechanical, machine &amp; welding, bearing &amp; manifold, etc.) support this facility.</t>
  </si>
  <si>
    <t>‌https://www.wbdg.org/FFC/AF/AFMAN/211254_Shop_Aircraft_and_Engine_Access_Overhaul.pdf</t>
  </si>
  <si>
    <t>SHOP, ENGINE TEST AND STORAGE DEPOT</t>
  </si>
  <si>
    <t>This facility is normally co-located with test cells where recently overhauled jet engines can be prepared for installation in the test cells&amp; operated through a range of performance. Overhauled engines are test cell operated to verify qualify of work performed.</t>
  </si>
  <si>
    <t>‌https://www.wbdg.org/FFC/AF/AFMAN/211256_Shop_Engine_Test_and_Storage_Depot.pdf</t>
  </si>
  <si>
    <t>SHOP, INSTRUMENT OVERHAUL DEPOT</t>
  </si>
  <si>
    <t>This facility overhauls and tests aircraft flight instruments such as attitude indicators, altimeters, velocity indicators, airspeed indicators, autopilot systems, and monitoring instruments used to test oil pressure, engine RPM, ETC.</t>
  </si>
  <si>
    <t>‌https://www.wbdg.org/FFC/AF/AFMAN/211271_Shop_Instrument_Overhaul_Depot.pdf</t>
  </si>
  <si>
    <t>MAINTENANCE AIRCRAFT SPARES / STORAGE</t>
  </si>
  <si>
    <t>Storage facilities for miscellaneous aircraft equipment/parts/goods, etc., will be provided only where it can be individually justified.</t>
  </si>
  <si>
    <t>‌https://www.wbdg.org/FFC/AF/AFMAN/211601_Maintenance_Aircraft_Spares_Storage.pdf</t>
  </si>
  <si>
    <t>SHOP, MISSILE ASSEMBLY</t>
  </si>
  <si>
    <t>This facility is associated with short range attack missile (SRAM) and provides for the transferring and preparing missiles for operational use. It is also used for performing organizational level maintenance involving component and subsystem replacement.</t>
  </si>
  <si>
    <t>‌https://www.wbdg.org/FFC/AF/AFMAN/212212_Shop_Missile_Assembly.pdf</t>
  </si>
  <si>
    <t>SHOP, TACTICAL MISSILE, GLIDE WEAPON MAINTENANCE</t>
  </si>
  <si>
    <t>This Facility accommodates missile and guided weapons inspections, testing, assembly and repair, test and ground support equipment inspection, calibration, and repair.</t>
  </si>
  <si>
    <t>‌https://www.wbdg.org/FFC/AF/AFMAN/212213_Shop_Tactical_Missile_Glide_Weapon_Maint.pdf</t>
  </si>
  <si>
    <t>SHOP, MISSILE RUN-UP</t>
  </si>
  <si>
    <t>This category code identifies those areas where missiles are functionally tested.</t>
  </si>
  <si>
    <t>‌https://www.wbdg.org/FFC/AF/AFMAN/212215_Shop_Missile_Runup.pdf</t>
  </si>
  <si>
    <t>SHOP, MISSILE SERVICE</t>
  </si>
  <si>
    <t>This category code identifies maintenance and service system area supporting air and ground equipment at missile sites.</t>
  </si>
  <si>
    <t>‌https://www.wbdg.org/FFC/AF/AFMAN/212216_Shop_Missile_Service.pdf</t>
  </si>
  <si>
    <t>SHOP, MISSILE WARHEAD ASSEMBLY AND MAINTENANCE</t>
  </si>
  <si>
    <t>This category code identifies those areas where missile warheads are assembled or maintained.</t>
  </si>
  <si>
    <t>‌https://www.wbdg.org/FFC/AF/AFMAN/212217_Shop_Missile_Warhead_Assem_and_Maint.pdf</t>
  </si>
  <si>
    <t>SHOP, MISSILE BATTERY</t>
  </si>
  <si>
    <t>This category code identifies those areas used to service and maintain batteries for Launch Control Facilities (LCF) and Launch Facility (LF) back-up generators.</t>
  </si>
  <si>
    <t>‌https://www.wbdg.org/FFC/AF/AFMAN/212219_Shop_Missile_Battery.pdf</t>
  </si>
  <si>
    <t>INTEGRATED MAINTENANCE FACILITY</t>
  </si>
  <si>
    <t>This facility is required to facilitate the accomplishment of unit-level maintenance on the All (AUR), the transporter erector launcher (TEL), the Launch Control Center (LCC), associated sub-system and support systems.</t>
  </si>
  <si>
    <t>‌https://www.wbdg.org/FFC/AF/AFMAN/212220_Integrated_Maint_Fac.pdf</t>
  </si>
  <si>
    <t>SHOP, PILOTLESS AIRCRAFT</t>
  </si>
  <si>
    <t>Facility designed to provide maintenance, repair, and inspection of sub-scale drone aircraft. Functional space area includes an office and various shops (engine, electronics, sheet metal and pod shop).</t>
  </si>
  <si>
    <t>‌https://www.wbdg.org/FFC/AF/AFMAN/212252_Shop_Pilotless_Aircraft.pdf</t>
  </si>
  <si>
    <t>BOAT STORAGE</t>
  </si>
  <si>
    <t>This category code identifies those area or waterside locations where boats are stored.</t>
  </si>
  <si>
    <t>‌https://www.wbdg.org/FFC/AF/AFMAN/213332_Boat_Storage.pdf</t>
  </si>
  <si>
    <t>SHOP, MARINE MAINTENANCE</t>
  </si>
  <si>
    <t>‌https://www.wbdg.org/FFC/AF/AFMAN/213363_Shop_Marine_Maint.pdf</t>
  </si>
  <si>
    <t>MARINE RAILWAY</t>
  </si>
  <si>
    <t>This category code identifies those railway tracks that run along the docks and concrete ramps to the water’s edge of a waterfront harbor/marina.</t>
  </si>
  <si>
    <t>‌https://www.wbdg.org/FFC/AF/AFMAN/213436_Marine_Railway.pdf</t>
  </si>
  <si>
    <t>MARINE MAINTENANCE SUPPORT FACILITY</t>
  </si>
  <si>
    <t>A facility designed to support ship component maintenance, repair, and inspection activities.</t>
  </si>
  <si>
    <t>‌https://www.wbdg.org/FFC/AF/AFMAN/213499_Marine_Main_Supp_Fac.pdf</t>
  </si>
  <si>
    <t>SHIP SERVICES SUPPORT BUILDING</t>
  </si>
  <si>
    <t>NATIONAL GUARD VEHICLE MAINTENANCE SHOP</t>
  </si>
  <si>
    <t>VEHICLE HOLDING SHED</t>
  </si>
  <si>
    <t>VEHICLE MAINTENANCE SHED</t>
  </si>
  <si>
    <t>VEHICLE SERVICE RACK</t>
  </si>
  <si>
    <t>This facility is used to service government vehicles only. It should not be confused with the “privately owned vehicle wash rack” which is operated by and injunction with the automotive hobby shops.</t>
  </si>
  <si>
    <t>‌https://www.wbdg.org/FFC/AF/AFMAN/214422_Vehicle_Service_Rack.pdf</t>
  </si>
  <si>
    <t>VEHICLE MAINTENANCE SHOP</t>
  </si>
  <si>
    <t>This facility is required to maintain all vehicles assigned to a base including vehicles of tenant organizations. These shops provide space and facilities for lubrication, inspection, general repair and replacement of major parts, painting and etc.</t>
  </si>
  <si>
    <t>‌https://www.wbdg.org/FFC/AF/AFMAN/214425_Vehicle_Maintenance_Shop.pdf</t>
  </si>
  <si>
    <t>VEHICLE OPERATIONS HEATED PARKING</t>
  </si>
  <si>
    <t>This facility is provided for certain assigned vehicles at installations located in cold climates.</t>
  </si>
  <si>
    <t>https://www.wbdg.org/FFC/AF/AFMAN/214426_Vehicle_Ops_Heated_Parking.pdf</t>
  </si>
  <si>
    <t>VEHICLE OPERATIONS PARKING SHED</t>
  </si>
  <si>
    <t>This facility is a shed-type, unheated parking structure that is provided for certain essential vehicles in areas of heavy snow or abnormality high heat.</t>
  </si>
  <si>
    <t>https://www.wbdg.org/FFC/AF/AFMAN/214428_Vehicle_Ops_Parking_Shed.pdf</t>
  </si>
  <si>
    <t>REFUELING VEHICLE HARDENED SHELTERS</t>
  </si>
  <si>
    <t>Blast hardened facility constructed of cast in place concrete that gives protection to refueling vehicles in areas where this threat exists.</t>
  </si>
  <si>
    <t>‌https://www.wbdg.org/FFC/AF/AFMAN/214429_Refueling_Vehicle_Hardened_Shelter.pdf</t>
  </si>
  <si>
    <t>SHOP, REFUELING VEHICLE</t>
  </si>
  <si>
    <t>Facility designed to house tank units and hydrant hose trucks that do not require servicing in maintenance shops with other vehicular equipment.</t>
  </si>
  <si>
    <t>https://www.wbdg.org/FFC/AF/AFMAN/214467_Shop_Refueling_Vehicle.pdf</t>
  </si>
  <si>
    <t>TRANSPORTER/ERECTOR TEST FACILITY</t>
  </si>
  <si>
    <t>An underground pit system coupled with an above ground control room used to test the integrity of transporter/erector and payload transporter vehicles.</t>
  </si>
  <si>
    <t>https://www.wbdg.org/FFC/AF/AFMAN/214469_Transporter_Erector_Test_Fac.pdf</t>
  </si>
  <si>
    <t>SHOP, WEAPONS AND RELEASE SYSTEMS</t>
  </si>
  <si>
    <t>This facility provides space for overhaul and repair of aircraft weapons and release systems that include but not limited to:  bomb racks, weapons pylons, ejection racks, etc. Space is provided for storage of materials and tools, restroom/break area, and support functions.</t>
  </si>
  <si>
    <t>‌https://www.wbdg.org/FFC/AF/AFMAN/215552_Shop_Weapons_Release_Systems.pdf</t>
  </si>
  <si>
    <t>SHOP, AIRCRAFT WEAPONS OVERHAUL DEPOT</t>
  </si>
  <si>
    <t>This facility provides space for depot overhaul of aircraft weapons system and equipment that includes but not limited to:  guns, bomb racks, weapons pylons ejection racks, etc. Space is provided for storage, tools, restrooms and other valid support functions.</t>
  </si>
  <si>
    <t>‌https://www.wbdg.org/FFC/AF/AFMAN/215553_Shop_Aircraft_Weapons_Overhaul_Depot.pdf</t>
  </si>
  <si>
    <t>SHOP, ORDNANCE EQUIPMENT, DEPOT</t>
  </si>
  <si>
    <t>This facility provides space for depot ordinance maintenance and overhaul. Ordinance includes but not limited to: bombs, test bombs, missiles, test missiles, ammunition and all related items. Space is available for offices, tools, storage, technical data, and break area.</t>
  </si>
  <si>
    <t>‌https://www.wbdg.org/FFC/AF/AFMAN/215554_Shop_Ordnance_Equipment_Depot.pdf</t>
  </si>
  <si>
    <t>SHOP, CARTRIDGE OVERHAUL DEPOT</t>
  </si>
  <si>
    <t>This facility is used to repair aircraft weapon systems and equipment. This includes air emergency start cartridges, rocket motors, seat ejection cartridges, self ejection seats, catapult guns, etc.</t>
  </si>
  <si>
    <t>‌https://www.wbdg.org/FFC/AF/AFMAN/215555_Shop_Cartridge_Overhault_Depot.pdf</t>
  </si>
  <si>
    <t>SHOP, SURVEILLANCE AND INSPECTION</t>
  </si>
  <si>
    <t>‌https://www.wbdg.org/FFC/AF/AFMAN/215582_Shop_Surveillance_and_Inspect.pdf</t>
  </si>
  <si>
    <t>SHOP, CONVENTIONAL MUNITIONS</t>
  </si>
  <si>
    <t>This facility is used to perform maintenance operations including assembly, disassembly, corrosion control, testing and troubleshooting, repair, and time compliance technical orders (TCTO) on conventional munitions systems such as general purpose and guided bombs, aircraft cannon ammunition, countermeasures, rockets, associated training components and containers.  It also supports electrical testing and the evaluation of individual components and associated systems. The maintenance facility consists of drive-through work bays, office space, tool room a training and ready room, and latrines. </t>
  </si>
  <si>
    <t>https://www.wbdg.org/FFC/AF/AFMAN/216642_Shop_Conv_Munitions.pdf</t>
  </si>
  <si>
    <t>COLLIMATION TOWER</t>
  </si>
  <si>
    <t>SHOP, AVIONICS</t>
  </si>
  <si>
    <t>This shop accommodates organizational and intermediate level maintenance activities for the following aircraft equipment and accessories: Airborne communications, cameras, bombing systems, and tactical support element/communications security (TSEC/COMSEC) equipment, and C4ISR (Command, Control, Communication, and Computers) equipment. TSEC/COMSEC equipment includes equipment for secure voice, identification friend or foe (IFF), selective identification feature (SIF), data link pods, etc.</t>
  </si>
  <si>
    <t>https://www.wbdg.org/FFC/AF/AFMAN/217712_Shop_Avionics.pdf</t>
  </si>
  <si>
    <t>ECM POD SHOP AND STORAGE</t>
  </si>
  <si>
    <t>Electronic Countermeasure Facility (ECM) designed to perform organizational and intermediate maintenance and provide secure storage of aircraft ECM Pods and associated equipment.</t>
  </si>
  <si>
    <t>‌https://www.wbdg.org/FFC/AF/AFMAN/217713_ECM_Pod_Shop_and_Storage.pdf</t>
  </si>
  <si>
    <t>SHOP, ICBM/TACTICAL AIR CONTR COMMUNICATIONS ELECTRONICS</t>
  </si>
  <si>
    <t>Facility designed to provide maintenance and service to communications systems supporting missile sites.</t>
  </si>
  <si>
    <t>‌https://www.wbdg.org/FFC/AF/AFMAN/217722_Shop_ICBM_Tactical_Air_Ctrl_Communications_Elect.pdf</t>
  </si>
  <si>
    <t>SHOP, ELECTRICAL OVERHAUL AND TEST DEPOT</t>
  </si>
  <si>
    <t>Facility designed to provide repair, overhaul and testing of electrical aircraft accessories and components, drive motors, switches, circuit protection devices, and wiring.</t>
  </si>
  <si>
    <t>‌https://www.wbdg.org/FFC/AF/AFMAN/217735_Shop_Electrical_Overhaul_and_Test_Depot.pdf</t>
  </si>
  <si>
    <t>RADOME OVERHAUL &amp; TEST DEPOT</t>
  </si>
  <si>
    <t>Radomes that have been removed from aircraft undergoing programmed depot maintenance are routed through this facility for repair of fiberglass or composite material and repair of conductive coating material. Radomes are also tested to assure their functional ability.</t>
  </si>
  <si>
    <t>‌https://www.wbdg.org/FFC/AF/AFMAN/217736_Radome_Overhaul_and_Test_Depot.pdf</t>
  </si>
  <si>
    <t>AIR FORCE COMMUNICATIONS SERVICE MAINTENANCE FACILITY</t>
  </si>
  <si>
    <t>Facility designed for centralized field repair of communications/electronics equipment.</t>
  </si>
  <si>
    <t>‌https://www.wbdg.org/FFC/AF/AFMAN/217742_AF_Communications_Service_Maint_Fac.pdf</t>
  </si>
  <si>
    <t>SHOP, METEOROLOGICAL EQUIPMENT</t>
  </si>
  <si>
    <t>Facility designed for maintaining meteorological equipment used by air weather service detachments.</t>
  </si>
  <si>
    <t>‌https://www.wbdg.org/FFC/AF/AFMAN/217752_Meteorological_Equipment_Shop.pdf</t>
  </si>
  <si>
    <t>SHOP, NAVIGATIONAL AIDS</t>
  </si>
  <si>
    <t>Facility designed for providing field and periodic maintenance and repair of navigational aids. The main functional space areas include administrative and shop space.</t>
  </si>
  <si>
    <t>‌https://www.wbdg.org/FFC/AF/AFMAN/217762_Shop_Navigational_Aids.pdf</t>
  </si>
  <si>
    <t>SHOP, RANGE WARNING SYSTEM COMMUNICATIONS-ELECTRONICS</t>
  </si>
  <si>
    <t>This Facility provides space for depot overhaul &amp; repair of range monitoring equipment and related electronic equipment that does not already have an assigned depot to accomplish repairs. Space includes supervisor offices, tool storage area, etc.</t>
  </si>
  <si>
    <t>‌https://www.wbdg.org/FFC/AF/AFMAN/217812_Shop_Range_Warning_Sys_Comm_Electronics.pdf</t>
  </si>
  <si>
    <t>GENERAL ITEM REPAIR SHOP, DOL/DPW/IMMA/IMMD</t>
  </si>
  <si>
    <t>‌https://www.wbdg.org/FFC/AF/AFMAN/218122_General_Item_Rpr_Shop_DOL_DPW_IMMA_IMMD.pdf</t>
  </si>
  <si>
    <t>MAINTENANCE SHOP, GENERAL PURPOSE</t>
  </si>
  <si>
    <t>A building used for the maintenance and repair of installation equipment, including garrison-support vehicles and a wide range of equipment such as cameras, household appliances, furniture, woodworking equipment, office equipment, medical equipment, canvas and leather, railway rolling stock and parts, construction equipment, and other installation equipment without its own maintenance facility category.</t>
  </si>
  <si>
    <t>INSTALLATION SPT EQUIPMENT MAINTENANCE SHOP</t>
  </si>
  <si>
    <t>A facility designed to house installation support equipment maintenance, repair, and inspection activities.</t>
  </si>
  <si>
    <t>‌https://www.wbdg.org/FFC/AF/AFMAN/218299_Installation_Spt_Equipment_Maint_Shop.pdf</t>
  </si>
  <si>
    <t>GROUND SUPPORT EQUIPMENT HOLDING SHED</t>
  </si>
  <si>
    <t>AIRCRAFT SUPPORT EQUIPMENT SHOP/STORAGE FACILITY</t>
  </si>
  <si>
    <t>This facility is used to maintain and hold in readiness powered aircraft support equipment.</t>
  </si>
  <si>
    <t>‌https://www.wbdg.org/FFC/AF/AFMAN/218712_Aircraft_Spt_Equip_Shop_Storage_Fac.pdf</t>
  </si>
  <si>
    <t>SHOP, FURNITURE REPAIR OVERSEAS</t>
  </si>
  <si>
    <t>This facility is used to repair/overhaul office, family housing and unaccompanied personnel housing furniture. In general, the facility consists of upholstery, wood working, metal working and refinishing shops. In some cases, there may be an office machine repair shop.</t>
  </si>
  <si>
    <t>‌https://www.wbdg.org/FFC/AF/AFMAN/218827_Shop_Furniture_Repair_Overseas.pdf</t>
  </si>
  <si>
    <t>SHOP AND SHELTER FOR LOCOMOTIVES</t>
  </si>
  <si>
    <t>This facility will provide space to accommodate one locomotive with work area. This space is for organizational, field and preventive maintenance which must be done under cover.</t>
  </si>
  <si>
    <t>‌https://www.wbdg.org/FFC/AF/AFMAN/218842_Shop_and_Shelter_for_Locomotives.pdf</t>
  </si>
  <si>
    <t>SHOP, SURVIVAL EQUIPMENT</t>
  </si>
  <si>
    <t>Facility designed for maintenance, repair and storage of parachutes, life rafts, etc. Functional space areas include parachute inspection and packing, parachute washing and drying tower, sewing room for parachutes.</t>
  </si>
  <si>
    <t>‌https://www.wbdg.org/FFC/AF/AFMAN/218852_Shop_Survival_Equipment.pdf</t>
  </si>
  <si>
    <t>PRECISION MEASUREMENT EQUIPMENT LAB</t>
  </si>
  <si>
    <t>This facility provides space for field level maintenance and calibration of precision measure equipment for assigned, tenet and on base units.</t>
  </si>
  <si>
    <t>‌https://www.wbdg.org/FFC/AF/AFMAN/218868_Precision_Measurement_Equipment_Laboratory.pdf</t>
  </si>
  <si>
    <t>BASE ENGINEER HORIZONTAL CONSTRUCTION FACILITY</t>
  </si>
  <si>
    <t>Facility designed for maintenance of various pieces of heavy equipment used by the pavements and grounds section of Base Civil Engineering.</t>
  </si>
  <si>
    <t>‌https://www.wbdg.org/FFC/AF/AFMAN/219943_Base_Civil_Eng_Pavements_and_Grounds_Fac.pdf</t>
  </si>
  <si>
    <t>BASE ENGINEER MAINTENANCE SHOP</t>
  </si>
  <si>
    <t>‌https://www.wbdg.org/FFC/AF/AFMAN/219944_Base_Eng_Maint_Shop.pdf</t>
  </si>
  <si>
    <t>BASE ENGINEER HOSPITAL MAINTENANCE SHOP</t>
  </si>
  <si>
    <t>Facility designed for upkeep and maintenance of the base hospital. The facility is usually located either adjacent or inside the hospital building itself.</t>
  </si>
  <si>
    <t>‌https://www.wbdg.org/FFC/AF/AFMAN/219945_Base_Engineer_Hosp_Maint_Shop.pdf</t>
  </si>
  <si>
    <t>BASE ENGINEER COVERED STORAGE FACILITY</t>
  </si>
  <si>
    <t>This facility provides storage space and related operating space for the supplies and material used by the BCE organization in its day-to-day activities of operating, maintaining and constructing facilities.</t>
  </si>
  <si>
    <t>‌https://www.wbdg.org/FFC/AF/AFMAN/219946_Base_Engineer_Covered_Storage_Fac.pdf</t>
  </si>
  <si>
    <t>BASE ENGINEER STORAGE SHED</t>
  </si>
  <si>
    <t>Facility for storing certain items of equipment and supplies needed for installation operations and maintenance which do not require regular warehouse storage yet must be protected from the weather.</t>
  </si>
  <si>
    <t>‌https://www.wbdg.org/FFC/AF/AFMAN/219947_Base_Engineer_Storage_Shed.pdf</t>
  </si>
  <si>
    <t>PRODUCTION AIRCRAFT</t>
  </si>
  <si>
    <t>Facility designed for manufacture, assembly, test, overhaul, and support of aircraft, aircraft systems, components and support equipment.</t>
  </si>
  <si>
    <t>‌https://www.wbdg.org/FFC/AF/AFMAN/221221_Production_Aircraft.pdf</t>
  </si>
  <si>
    <t>PRODUCTION ENGINES</t>
  </si>
  <si>
    <t>Facility designed for manufacture, assembly, test, overhaul, and support of aircraft and air vehicle engines, engine subsystem, components, and support equipment.</t>
  </si>
  <si>
    <t>‌https://www.wbdg.org/FFC/AF/AFMAN/221222_Production_Engines.pdf</t>
  </si>
  <si>
    <t>PRODUCTION MISSILES</t>
  </si>
  <si>
    <t>Facility designed for manufacture, assembly, test, overhaul, and support of missiles, rocket motors, propellants, fuel oxidizers, missile subsystems, components, and support equipment.</t>
  </si>
  <si>
    <t>‌https://www.wbdg.org/FFC/AF/AFMAN/222222_Production_Missiles.pdf</t>
  </si>
  <si>
    <t>PRODUCTION ARMAMENT EXPLOSIVES</t>
  </si>
  <si>
    <t>Facility designed to support the manufacture, assembly, test, overhaul and support of various armaments, including munitions, explosives, and ammunition, their subsystems, components, and support equipment.</t>
  </si>
  <si>
    <t>‌https://www.wbdg.org/FFC/AF/AFMAN/226226_Production_Armament_Explosives.pdf</t>
  </si>
  <si>
    <t>PRODUCTION ELECTRONICS AND COMMUNICATION EQUIPMENT</t>
  </si>
  <si>
    <t>Facility designed for manufacture, assembly, test, overhaul and support of electronics and communications systems, subsystems, components, and support equipment.</t>
  </si>
  <si>
    <t>‌https://www.wbdg.org/FFC/AF/AFMAN/227227_Production_Electronics_and_Comm_Equip.pdf</t>
  </si>
  <si>
    <t>PRODUCTION SPACE SYSTEMS</t>
  </si>
  <si>
    <t>Facility designed for manufacture, assembly, test, overhaul and support of space systems, subsystems, components, and support equipment.</t>
  </si>
  <si>
    <t>‌https://www.wbdg.org/FFC/AF/AFMAN/227228_Production_Space_Systems.pdf</t>
  </si>
  <si>
    <t>PRODUCTION MISCELLANEOUS ITEMS AND EQUIPMENT</t>
  </si>
  <si>
    <t>Facility designed for manufacture, assembly, test, overhaul and support of items and equipment not covered in other production category codes.</t>
  </si>
  <si>
    <t>‌https://www.wbdg.org/FFC/AF/AFMAN/228228_Production_Misc_Items_and_Equipment.pdf</t>
  </si>
  <si>
    <t>ASPHALT PLANT</t>
  </si>
  <si>
    <t>A batching plant producing asphalt for use in building construction. This facility is normally the property of the Base Civil Engineer.</t>
  </si>
  <si>
    <t>‌https://www.wbdg.org/FFC/AF/AFMAN/229982_Asphalt_Plant.pdf</t>
  </si>
  <si>
    <t>CONCRETE PLANT</t>
  </si>
  <si>
    <t>A batching plant for the production of concrete ready mix for use in building construction. This facility is normally the property of the Base Civil Engineer.</t>
  </si>
  <si>
    <t>‌https://www.wbdg.org/FFC/AF/AFMAN/229984_Concrete_Plant.pdf</t>
  </si>
  <si>
    <t>OXYGEN GENERATING PLANT</t>
  </si>
  <si>
    <t>Facility designed for the purpose of producing liquid oxygen for fuels or medical use.</t>
  </si>
  <si>
    <t>‌https://www.wbdg.org/FFC/AF/AFMAN/229986_Oxygen_Generating_Plant.pdf</t>
  </si>
  <si>
    <t>ROCK CRUSHER PLANT</t>
  </si>
  <si>
    <t>Facility designed for the purpose of crushing rock.</t>
  </si>
  <si>
    <t>‌https://www.wbdg.org/FFC/AF/AFMAN/229987_Rock_Crushing_Plant.pdf</t>
  </si>
  <si>
    <t>WILDLIFE OBSERVATION BUILDING</t>
  </si>
  <si>
    <t>PHYSICS, SCIENCE LABORATORIES</t>
  </si>
  <si>
    <t>Facility used to conduct research on atmospheric transmission codes, atmospheric turbulence, and infrared backgrounds of space and the atmosphere.</t>
  </si>
  <si>
    <t>‌https://www.wbdg.org/FFC/AF/AFMAN/310911_Physics_Science_Laboratories.pdf</t>
  </si>
  <si>
    <t>SONIC, SCIENCE LABORATORIES</t>
  </si>
  <si>
    <t>Laboratory designed to test for corrosion potential with chemical reaction. Space is provided for testing and storage of explosives.</t>
  </si>
  <si>
    <t>‌https://www.wbdg.org/FFC/AF/AFMAN/310912_Sonic_Science_Laboratories.pdf</t>
  </si>
  <si>
    <t>ASTROPHYSICS SCIENCE LABORATORIES</t>
  </si>
  <si>
    <t>Laboratory designed for testing of physical and chemical constitution of celestial matter in conjunction with cadet studies.</t>
  </si>
  <si>
    <t>‌https://www.wbdg.org/FFC/AF/AFMAN/310913_Astrophysics_Science_Laboratories.pdf</t>
  </si>
  <si>
    <t>PERSONNEL RESEARCH, SCIENCE LABORATORIES</t>
  </si>
  <si>
    <t>Facility designed for the research of advanced development programs for manpower, personnel, operational, and technical training, simulation and logistics systems.</t>
  </si>
  <si>
    <t>‌https://www.wbdg.org/FFC/AF/AFMAN/310914_Personnel_Research_Science_Laboratories.pdf</t>
  </si>
  <si>
    <t>CHEMISTRY SCIENCE LABORATORIES</t>
  </si>
  <si>
    <t>Facility designed for research activities in the field of chemical kinetics of ignition, flame propagation, and combustion inhibition species ID, spectroscopy, molecular beam reactive scattering, 2d flow visualization diagnostics, molecular processes for laser photoablation, tunable diode laser</t>
  </si>
  <si>
    <t>‌https://www.wbdg.org/FFC/AF/AFMAN/310915_Chemistry_Research_Science_Laboratories.pdf</t>
  </si>
  <si>
    <t>GROUND ELECTRONICS SCIENCE LABORATORIES</t>
  </si>
  <si>
    <t>A support facility designed for support of centralized scientific processing, real time range control, test data analysis and reduction, computer telecommunications network operations, management and centralized base level computer system support.</t>
  </si>
  <si>
    <t>‌https://www.wbdg.org/FFC/AF/AFMAN/310916_Ground_Electronics_Science_Laboratories.pdf</t>
  </si>
  <si>
    <t>NUCLEONICS, SCIENCE LABORATORIES</t>
  </si>
  <si>
    <t>Facility designed for research activities relating to electromagnetic and particulate radiation from natural sources, surety weapons, lasers, and radio-frequency emitters, and their effects on man in the aerospace environment.</t>
  </si>
  <si>
    <t>‌https://www.wbdg.org/FFC/AF/AFMAN/310917_Nucleonic_Science_Laboratories.pdf</t>
  </si>
  <si>
    <t>GEOPHYSICS SCIENCE LABORATORIES</t>
  </si>
  <si>
    <t>Facility designed for research activities in geodesy and gravity, to include techniques for satellite positioning and orbit determination.</t>
  </si>
  <si>
    <t>‌https://www.wbdg.org/FFC/AF/AFMAN/310919_Geophysics_Science_Laboratories.pdf</t>
  </si>
  <si>
    <t>MEDICAL, SCIENCE LABORATORIES</t>
  </si>
  <si>
    <t>Facility designed for research activities covering a wide range of prospective medical research. Space is provided for storage and maintenance of clinical records and data analysis of these records. Research support services include pathology and radiology.</t>
  </si>
  <si>
    <t>‌https://www.wbdg.org/FFC/AF/AFMAN/310921_Medical_Science_Laboratories.pdf</t>
  </si>
  <si>
    <t>HUMAN ENGINEERING SCIENCE LABORATORIES</t>
  </si>
  <si>
    <t>Facility designed for research activities in the field of human engineering.</t>
  </si>
  <si>
    <t>‌https://www.wbdg.org/FFC/AF/AFMAN/310922_Human_Engineering_Science_Laboratories.pdf</t>
  </si>
  <si>
    <t>SOLAR SCIENCE LABORATORIES</t>
  </si>
  <si>
    <t>Special purpose facility that contains a solar heat activated rocket engine mounted on a stand complete with propellant systems. Heat is formed from an external solar collector onto the rocket engine using a remotely controlled rollup door as a shutter.</t>
  </si>
  <si>
    <t>‌https://www.wbdg.org/FFC/AF/AFMAN/310923_Solar_Science_Laboratories.pdf</t>
  </si>
  <si>
    <t>RADIATION, SCIENCE LABORATORIES</t>
  </si>
  <si>
    <t>Facility designed for research activities in the field of radiation hardened electronics. The laboratory is capable of simulating both nuclear and space radiation environments.</t>
  </si>
  <si>
    <t>‌https://www.wbdg.org/FFC/AF/AFMAN/310924_Radiation_Science_Laboratories.pdf</t>
  </si>
  <si>
    <t>AEROSPACE ENVIRONMENT SCIENCE LABORATORY</t>
  </si>
  <si>
    <t>This facility accommodates visible luminescence for detection of species, Steady state partitioning between gas and aerosol phases on shuttle launch also conducts research on ionospheric irregularities, VLF communications and UV measurements of missile plumes.</t>
  </si>
  <si>
    <t>‌https://www.wbdg.org/FFC/AF/AFMAN/310925_Aerospace_Environment_Science_Laboratories.pdf</t>
  </si>
  <si>
    <t>DYNAMICS ENVIRONMENT SCIENCE LABORATORIES</t>
  </si>
  <si>
    <t>Facility designed for testing weapons and weapon systems in extreme environmental conditions, simulating extreme heat or cold.</t>
  </si>
  <si>
    <t>‌https://www.wbdg.org/FFC/AF/AFMAN/310926_Dynamics_Environment_Science_Laboratories.pdf</t>
  </si>
  <si>
    <t>METEOROLOGY, SCIENCE LABORATORIES</t>
  </si>
  <si>
    <t>This facility conducts numerical simulation of weather patterns, interactive computer programs for cloud analysis and forecasting and climatic extremes for military equipment.</t>
  </si>
  <si>
    <t>‌https://www.wbdg.org/FFC/AF/AFMAN/310927_Meteorology_Science_Laboratories.pdf</t>
  </si>
  <si>
    <t>CIVIL ENGINEERING SCIENCE LABORATORIES</t>
  </si>
  <si>
    <t>Facility designed for research, development, testing and evaluation (RDT&amp;E) for civil and environmental engineering applications. Space is provided for an environics lab, food service lab, and a pavements and soils lab.</t>
  </si>
  <si>
    <t>‌https://www.wbdg.org/FFC/AF/AFMAN/310928_Civil_Engineering_Science_Laboratories.pdf</t>
  </si>
  <si>
    <t>BIOLOGICAL SCIENCE LABORATORIES</t>
  </si>
  <si>
    <t>Facility designed for research activities in the field of biology. Supports exploratory development programs and determines the effectiveness and overall results of aerial spray systems. Supports the study of ecological implications of residual pesticides on the higher vegetative organisms and the study of soil microorganisms.</t>
  </si>
  <si>
    <t>‌https://www.wbdg.org/FFC/AF/AFMAN/310929_Biological_Science_Laboratories.pdf</t>
  </si>
  <si>
    <t>LASER, SCIENCE LABORATORIES</t>
  </si>
  <si>
    <t>Facility designed for research in the use of lasers and accommodates picosecond ND:YAG flame initiation laser, nanosecond ND:YAG pumped dye probe laser, laser induced ignition studies, reaction kinetics of short wavelength chemical lasers, &amp; free electron laser counter-measures, laser effects</t>
  </si>
  <si>
    <t>‌https://www.wbdg.org/FFC/AF/AFMAN/310931_Laser_Science_Laboratories.pdf</t>
  </si>
  <si>
    <t>AVIONICS, SCIENCE LABORATORIES</t>
  </si>
  <si>
    <t>Facility designed to accommodate advanced research on electrical and electronic aerospace devices such as optronics and photo materials; inertial component vehicle electromagnetic environment; lasers; molecular electronics and guidance electromagnetic warfare; etc.</t>
  </si>
  <si>
    <t>‌https://www.wbdg.org/FFC/AF/AFMAN/310932_Avionics_Science_Laboratories.pdf</t>
  </si>
  <si>
    <t>MATERIALS, SCEINCE LABORATORIES</t>
  </si>
  <si>
    <t>Facility designed to accommodate all types of materials and processes conducted in a broad program of basic and applied research. Materials research includes analytical chemistry and mechanics, advanced metallurgy, ceramics, graphite, coatings, fluids, fibers/manufacturing methods.</t>
  </si>
  <si>
    <t>‌https://www.wbdg.org/FFC/AF/AFMAN/310933_Materials_Science_Laboratories.pdf</t>
  </si>
  <si>
    <t>NUCLEAR ENGINEERING TEST BUILDING</t>
  </si>
  <si>
    <t>This category code is used at air force industrial plants for the development and testing of surety engines.</t>
  </si>
  <si>
    <t>‌https://www.wbdg.org/FFC/AF/AFMAN/310943_Nuclear_Engineering_Test_Building.pdf</t>
  </si>
  <si>
    <t>AIRCRAFT DYNAMIC RESEARCH ENGINEERING</t>
  </si>
  <si>
    <t>Facility designed for integration research, development and testing of aircraft or space vehicle dynamic characteristics including landing gear.</t>
  </si>
  <si>
    <t>‌https://www.wbdg.org/FFC/AF/AFMAN/311114_Aircraft_Dynamic_Research_Engineering.pdf</t>
  </si>
  <si>
    <t>AIRCRAFT DYNAMIC RESEARCH TEST</t>
  </si>
  <si>
    <t>Facility designed for research and test programs pertaining to dynamics.</t>
  </si>
  <si>
    <t>‌https://www.wbdg.org/FFC/AF/AFMAN/311115_Aircraft_Dynamic_Research_Test.pdf</t>
  </si>
  <si>
    <t>AIRCRAFT RESEARCH LABORATORY</t>
  </si>
  <si>
    <t>Facility designed for research and testing of new aircraft weapon systems.</t>
  </si>
  <si>
    <t>‌https://www.wbdg.org/FFC/AF/AFMAN/311171_Aircraft_Research_Laboratory.pdf</t>
  </si>
  <si>
    <t>AIRCRAFT RESEARCH ENGINEERING</t>
  </si>
  <si>
    <t>Special purpose facilities designed to house scientists and engineers when supporting a large research and development program.</t>
  </si>
  <si>
    <t>‌https://www.wbdg.org/FFC/AF/AFMAN/311173_Aircraft_Research_Engineering.pdf</t>
  </si>
  <si>
    <t>AIRCRAFT RESEARCH AND TESTING</t>
  </si>
  <si>
    <t>Special purpose facility designed for remotely controlling a rocket engine firing on a sea level test stand held captive in a rigid structure. The conceptual design, test and analysis and total integration of space vehicles and aircraft are also preformed is this facility.</t>
  </si>
  <si>
    <t>‌https://www.wbdg.org/FFC/AF/AFMAN/311174_Aircraft_Research_and_Testing.pdf</t>
  </si>
  <si>
    <t>MISSILE AND SPACE RESEARCH LABORATORIES</t>
  </si>
  <si>
    <t>Special purpose facility designed to perform spacecraft integration (component assemblies), verify assembly in space chamber representing space conditions, and collect data from orbiting space experiments in satellites. The facility is used in the development of space structures, antennas, &amp; space craft appendages.</t>
  </si>
  <si>
    <t>https://www.wbdg.org/FFC/AF/AFMAN/311472_Missile_and_Space_Research.pdf</t>
  </si>
  <si>
    <t>MISSILE AND SPACE RESEARCH ENGINEERING</t>
  </si>
  <si>
    <t>Special purpose protected facilities that contain the instrumentation and control to remotely fire rocket components on test stands, in test cells, and component development stands. The facility houses the engineering/technicians that are directly involved in the development program.</t>
  </si>
  <si>
    <t>https://www.wbdg.org/FFC/AF/AFMAN/311476_Missile_and_Space_Research_Engineering.pdf</t>
  </si>
  <si>
    <t>MISSILE AND SPACE RESEARCH TESTING</t>
  </si>
  <si>
    <t>Facility designed to accommodate SADS radar equipment and related operations and maintenance functions. The facility also accommodates development of new jamming systems, defense maneuvers, and penetration techniques for aircraft to be used to neutralize enemy ground-to-air defense systems.</t>
  </si>
  <si>
    <t>‌https://www.wbdg.org/FFC/AF/AFMAN/312477_Missile_and_Space_Research_Testing.pdf</t>
  </si>
  <si>
    <t>SATELLITE CONTR STATION</t>
  </si>
  <si>
    <t>Special facility designed for the purpose of tracking, communicating with, or guiding satellites in space.</t>
  </si>
  <si>
    <t>‌https://www.wbdg.org/FFC/AF/AFMAN/312941_Satellite_Control_Station.pdf</t>
  </si>
  <si>
    <t>ARMAMENT RESEARCH BALLISTIC LABORATORY</t>
  </si>
  <si>
    <t>Facility designed for equipment that determines weight, center of gravity, moment of inertia, and products of inertia of air deliverable munitions. Data obtained from the above determines the degree of similitude between live and inert stores to compute trajectories.</t>
  </si>
  <si>
    <t>‌https://www.wbdg.org/FFC/AF/AFMAN/315222_Armament_Research_Ballistic_Laboratory.pdf</t>
  </si>
  <si>
    <t>ARMAMENT RESEARCH ENGINEERING</t>
  </si>
  <si>
    <t>This facility houses instrumentation to measure pressure and temperature to determine the vulnerability of aircraft, land vehicles, other targets, and to determine the protection characteristics of armor material. Provides data on the performance and affects of munitions.</t>
  </si>
  <si>
    <t>‌https://www.wbdg.org/FFC/AF/AFMAN/315236_Armament_Research_Engineering.pdf</t>
  </si>
  <si>
    <t>ARMAMENT RESEARCH TESTING</t>
  </si>
  <si>
    <t>Accommodate the research, development, fabrication and testing of non-exploding, penetrating weapons made from heavy metals which are traditionally used against heavily armored targets. Capability is also required to machine heavy metal including depleted uranium into projectiles.</t>
  </si>
  <si>
    <t>‌https://www.wbdg.org/FFC/AF/AFMAN/315237_Armament_Research_Testing.pdf</t>
  </si>
  <si>
    <t>WEAPONS GUIDANCE LABORATORY</t>
  </si>
  <si>
    <t>Facility designed for research and assembly of various rocket stages for Peacekeeper Missile systems.</t>
  </si>
  <si>
    <t>‌https://www.wbdg.org/FFC/AF/AFMAN/315944_Weapons_Guidance_Laboratory.pdf</t>
  </si>
  <si>
    <t>AMMUNITION, EXPLOSIVES, AND TOXICS LABORATORY</t>
  </si>
  <si>
    <t>This facility is required for determining physical and explosive properties of propellants, incendiary agents, pyrotechnics, and other compositions. Includes explosives storage areas for evaluating candidate compositions on a small lab. Scale of up to 500 GR.</t>
  </si>
  <si>
    <t>‌https://www.wbdg.org/FFC/AF/AFMAN/316333_Ammunition_Explosives_and_Toxics_Laboratory.pdf</t>
  </si>
  <si>
    <t>ELECTRONIC RESEARCH LABORATORY</t>
  </si>
  <si>
    <t>Laboratory designed for evaluation of electronic components before and after initial operation and parts replacement or modifications have been effected</t>
  </si>
  <si>
    <t>‌https://www.wbdg.org/FFC/AF/AFMAN/317311_Electronic_Research_Laboratory.pdf</t>
  </si>
  <si>
    <t>ELECTRONIC RESEARCH AND ENGINEERING</t>
  </si>
  <si>
    <t>Facility designed for engineering support of guided weapons development and test activities. Laser, infrared and electro-optics research is also accomplished in this facility.</t>
  </si>
  <si>
    <t>‌https://www.wbdg.org/FFC/AF/AFMAN/317315_Electronic_Research_and_Engineering.pdf</t>
  </si>
  <si>
    <t>ELECTRONIC RESEARCH AND TESTING</t>
  </si>
  <si>
    <t>Facility designed for research on electronics integration with mechanical hardware. When integrated, demonstrations of the functional requirements can be accomplished and quality of performance can be assessed.</t>
  </si>
  <si>
    <t>‌https://www.wbdg.org/FFC/AF/AFMAN/317316_Electronic_Research_and_Testing.pdf</t>
  </si>
  <si>
    <t>AVIONICS RESEARCH LABORATORY</t>
  </si>
  <si>
    <t>Facility designed for simulated in-flight testing and evaluation of aircraft avionics.</t>
  </si>
  <si>
    <t>‌https://www.wbdg.org/FFC/AF/AFMAN/317932_Avionics_Research_Laboratory.pdf</t>
  </si>
  <si>
    <t>PROPULSION RESEARCH LAB-AIR BREATHING</t>
  </si>
  <si>
    <t>Facility designed for use as an aircraft engine test cell.</t>
  </si>
  <si>
    <t>‌https://www.wbdg.org/FFC/AF/AFMAN/318612_Propulsion_Research_Lab_Air_Breathing.pdf</t>
  </si>
  <si>
    <t>PROPULSION RESEARCH LAB, NON AIR BREATHING</t>
  </si>
  <si>
    <t>Special purpose facilities to do lab work (chemistry and Physical) on propellant ingredients, structures, bonding, reactions, stability, compounds, etc., provides the means to do in-depth studies of new and more energetic propellants.</t>
  </si>
  <si>
    <t>‌https://www.wbdg.org/FFC/AF/AFMAN/318614_Propulsion_Research_Laboratory_Non_Air_Breathing.pdf</t>
  </si>
  <si>
    <t>PROPULSION RESEARCH LAB, ELECTRIC</t>
  </si>
  <si>
    <t>Facility designed for special research on advanced state-of-the-art thrusters, contamination, lifetime reliability, and performance.</t>
  </si>
  <si>
    <t>‌https://www.wbdg.org/FFC/AF/AFMAN/318615_Propulsion_Research_Laboratory_Electric.pdf</t>
  </si>
  <si>
    <t>PROPULSION RESEARCH LAB, FUEL AND LUBRICANTS</t>
  </si>
  <si>
    <t>Special purpose facilities to develop solid rocket propellant from defining each ingredient, developing the “cake mix”, mining, casting, curing and then firing to verify mix characteristics. Subjects the propellants to a multitude of physical experiments.</t>
  </si>
  <si>
    <t>‌https://www.wbdg.org/FFC/AF/AFMAN/318632_Propulsion_Research_Laboratory_Fuel_and_Lubricants.pdf</t>
  </si>
  <si>
    <t>RDT&amp;E STORAGE</t>
  </si>
  <si>
    <t>EQUIPMENT RESEARCH LABORATORY</t>
  </si>
  <si>
    <t>Laboratory designed for accomplishing research on various types of aircraft equipment.</t>
  </si>
  <si>
    <t>‌https://www.wbdg.org/FFC/AF/AFMAN/319441_Equipment_Research_Laboratory.pdf</t>
  </si>
  <si>
    <t>EQUIPMENT RESEARCH ENGINEERING</t>
  </si>
  <si>
    <t>Facility designed for housing engineering activities for system enhancement, and to resolve operational instrumentation problems.</t>
  </si>
  <si>
    <t>‌https://www.wbdg.org/FFC/AF/AFMAN/319442_Equipment_Research_Engineering.pdf</t>
  </si>
  <si>
    <t>EQUIPMENT RESEARCH TESTING</t>
  </si>
  <si>
    <t>Facility designed for special development of large rocket components such as thrust chambers, injectors, nozzles, turbo pumps, motor cases, and various other assemblies that make up a total rocket propulsion system.</t>
  </si>
  <si>
    <t>‌https://www.wbdg.org/FFC/AF/AFMAN/319443_Equipment_Research_Testing.pdf</t>
  </si>
  <si>
    <t>MATERIAL RESEARCH TEST LABORATORY</t>
  </si>
  <si>
    <t>Facility designed for testing of physical properties of non-electronic materials. Air delivered incendiary munitions are also evaluated using this lab.</t>
  </si>
  <si>
    <t>‌https://www.wbdg.org/FFC/AF/AFMAN/319946_Material_Research_Test_Laboratory.pdf</t>
  </si>
  <si>
    <t>TEST TRACK BUILDING</t>
  </si>
  <si>
    <t>Facility designed for sled preparation and storage, testing munitions and munitions components under controlled conditions, and simulating high speeds and impact forces of aircraft delivered munitions.</t>
  </si>
  <si>
    <t>‌https://www.wbdg.org/FFC/AF/AFMAN/319951_Test_Track_Building.pdf</t>
  </si>
  <si>
    <t>RESEARCH EQUIPMENT STORAGE</t>
  </si>
  <si>
    <t>Facility designed for storage of special purpose conditioned motors prior to firing, for security of rocket sleds, and for motor temperature conditioning capabilities. Provides a storage point for SLEDS which have been loaded with rocket motors prior to being placed on track.</t>
  </si>
  <si>
    <t>https://www.wbdg.org/FFC/AF/AFMAN/319995_Research_Equipment_Storage.pdf</t>
  </si>
  <si>
    <t>PROTOTYPE MODEL CONSTRUCTION AND ASSEMBLY</t>
  </si>
  <si>
    <t>Facility designed for developing methodology used for making solid rocket components from composite materials. These facilities provide the means to begin with composite ingredients and layup, cure, manufacture shapes into rocket hardware.</t>
  </si>
  <si>
    <t>‌https://www.wbdg.org/FFC/AF/AFMAN/321123_Prototype_Model_Construction_and_Assembly.pdf</t>
  </si>
  <si>
    <t>MISSILE INSTRUMENTATION STATION</t>
  </si>
  <si>
    <t>Facility designed for telemetry, tracking, and data acquisition of various operational missile systems. Does not include radar or optical instrumentation nor two-way communications systems.</t>
  </si>
  <si>
    <t>‌https://www.wbdg.org/FFC/AF/AFMAN/371475_Missile_Instrumentation_Station.pdf</t>
  </si>
  <si>
    <t>MISSILE RADAR STATION</t>
  </si>
  <si>
    <t>Facility designed for radar tracking and recording of launched missile systems.</t>
  </si>
  <si>
    <t>‌https://www.wbdg.org/FFC/AF/AFMAN/371484_Missile_Radar_Station.pdf</t>
  </si>
  <si>
    <t>MISSILE THEODOLITE STATION</t>
  </si>
  <si>
    <t>Facility or group of related facilities designed for optical tracking and recording of launched missile systems.</t>
  </si>
  <si>
    <t>‌https://www.wbdg.org/FFC/AF/AFMAN/371485_Missile_Theodolite_Station.pdf</t>
  </si>
  <si>
    <t>MISSILE COMMUNICATIONS STATION</t>
  </si>
  <si>
    <t>Facility or group of related facilities designed for two way voice or telemetry communications and recording of operational missile or satellite systems.</t>
  </si>
  <si>
    <t>‌https://www.wbdg.org/FFC/AF/AFMAN/371486_Missile_Communications_Station.pdf</t>
  </si>
  <si>
    <t>TEST RANGE COMPLEX</t>
  </si>
  <si>
    <t>Various facilities devoted to the assembly and testing of missile systems.  Included in the complex are missile launch platforms, various types of communication equipment, cameras, microwave relay station and camera sites.</t>
  </si>
  <si>
    <t>‌https://www.wbdg.org/FFC/AF/AFMAN/371923_Test_Range_Complex.pdf</t>
  </si>
  <si>
    <t>AERODYNAMICS WIND TUNNEL, SUBSONIC</t>
  </si>
  <si>
    <t>Facility designed for research, development and testing of aircraft components designed for speeds less than the speed of sound.</t>
  </si>
  <si>
    <t>‌https://www.wbdg.org/FFC/AF/AFMAN/390125_Aerodynamics_Wind_Tunnel_Subsonic.pdf</t>
  </si>
  <si>
    <t>AERODYNAMICS WIND TUNNEL, SUPERSONIC</t>
  </si>
  <si>
    <t>Facility designed for research, development and testing of aircraft components designed for speeds at or above the speed of sound. Elements tested include advanced experimental fluid and solid mechanics, aerothermal testing, experimental mechanics.</t>
  </si>
  <si>
    <t>‌https://www.wbdg.org/FFC/AF/AFMAN/390127_Aerodynamics_Wind_Tunnel_Supersonic.pdf</t>
  </si>
  <si>
    <t>AERODYNAMICS WIND TUNNEL, TRANSONIC</t>
  </si>
  <si>
    <t>Facility designed for research, development and testing of aircraft, articles and models at transonic wind velocity to observe air flow and performance.</t>
  </si>
  <si>
    <t>‌https://www.wbdg.org/FFC/AF/AFMAN/390128_Aerodynamics_Wind_Tunnel_Transonic.pdf</t>
  </si>
  <si>
    <t>AERODYNAMICS WIND TUNNEL, HYPERSONIC</t>
  </si>
  <si>
    <t>Facility designed for research, development and testing of radios and avionics equipment traveling at hypersonic speeds.</t>
  </si>
  <si>
    <t>‌https://www.wbdg.org/FFC/AF/AFMAN/390129_Aerodynamics_Wind_Tunnel_Hypersonic.pdf</t>
  </si>
  <si>
    <t>GAS DYNAMICS WIND TUNNEL, SUPERSONIC</t>
  </si>
  <si>
    <t>Facility designed for research, development and testing of aircraft and space vehicles designed for velocities 1 to 5 times the speed of sound accomplished through the use of various gasses.</t>
  </si>
  <si>
    <t>‌https://www.wbdg.org/FFC/AF/AFMAN/390157_Gas_Dynamics_Wind_Tunnel_Supersonic.pdf</t>
  </si>
  <si>
    <t>AIRCRAFT RESEARCH TESTING</t>
  </si>
  <si>
    <t>Facility designed for testing and research on various kinds of aircraft.</t>
  </si>
  <si>
    <t>‌https://www.wbdg.org/FFC/AF/AFMAN/390171_Aircraft_Research_Testing.pdf</t>
  </si>
  <si>
    <t>RESEARCH DEVELOPMENT TEST AND EVALUATION RANGE</t>
  </si>
  <si>
    <t>‌https://www.wbdg.org/FFC/AF/AFMAN/390222_RDTandE_Range.pdf</t>
  </si>
  <si>
    <t>ARMAMENT RESEARCH TESTING, STRUCTURAL</t>
  </si>
  <si>
    <t>Underground instrumentation facility designed for static testing of conventional munitions, firearm ammunition, missile warheads, and fuel explosives.</t>
  </si>
  <si>
    <t>‌https://www.wbdg.org/FFC/AF/AFMAN/390224_Armament_Research_Testing_Structural.pdf</t>
  </si>
  <si>
    <t>ELECTRONIC RESEARCH RADAR</t>
  </si>
  <si>
    <t>Facility where design, development and evaluation is accomplished on electromagnetic antennas, electronic measurement devices, and RF systems including filters and antennas for land and airborne instrument systems.</t>
  </si>
  <si>
    <t>‌https://www.wbdg.org/FFC/AF/AFMAN/390311_Electronic_Research_Radar.pdf</t>
  </si>
  <si>
    <t>ELECTRONIC RESEARCH NAVAID</t>
  </si>
  <si>
    <t>Facility designed as a target or tower for mobile laser projects.</t>
  </si>
  <si>
    <t>‌https://www.wbdg.org/FFC/AF/AFMAN/390381_Electronic_Research_Navaid.pdf</t>
  </si>
  <si>
    <t>MISSILE LAUNCH TEST FACILITY</t>
  </si>
  <si>
    <t>Facility or group of facilities where research, development and launching of drones is accomplished.</t>
  </si>
  <si>
    <t>‌https://www.wbdg.org/FFC/AF/AFMAN/39053_Missile_Launch_Test_Facility.pdf</t>
  </si>
  <si>
    <t>MISSILE LANDING TEST FACILITY</t>
  </si>
  <si>
    <t>A stabilized or hard surfaced strip established primarily for the controlled landing of various glide capable missiles.</t>
  </si>
  <si>
    <t>‌https://www.wbdg.org/FFC/AF/AFMAN/390551_Missile_Landing_Test_Facility.pdf</t>
  </si>
  <si>
    <t>MISSILE STORAGE, FUEL</t>
  </si>
  <si>
    <t>Facility designed to provide ready storage of propellants (liquid) at rocket test stands and component development stands.</t>
  </si>
  <si>
    <t>‌https://www.wbdg.org/FFC/AF/AFMAN/390562_Missile_Storage_Fuel.pdf</t>
  </si>
  <si>
    <t>PROPULSION ENGINE TESTING, FUEL SYSTEMS</t>
  </si>
  <si>
    <t>Special purpose facility where conditioning and aging of propellants though temperature ranges of -65 to +165 degrees F is accomplished. These facilities are fully monitored continuously around the clock. Anomalies are automatically reported.</t>
  </si>
  <si>
    <t>‌https://www.wbdg.org/FFC/AF/AFMAN/390611_Propulsion_Engine_Testing_Fuel_Systems.pdf</t>
  </si>
  <si>
    <t>PROPULSION ENGINE TEST STAND</t>
  </si>
  <si>
    <t>Special purpose facilities to fire solid and/or liquid rocket motor engines at thrust levels from 1 pound to 2 million pounds. Facilities vary from horizontal concrete pads with thrust abutments to reinforced concrete structure with towers.</t>
  </si>
  <si>
    <t>‌https://www.wbdg.org/FFC/AF/AFMAN/390612_Propulsion_Engine_Test_Stand.pdf</t>
  </si>
  <si>
    <t>PROPULSION ENGINE TEST CELL</t>
  </si>
  <si>
    <t>Special purpose facilities designed for the development of components used in solid or liquid fueled rocket engines. Processing of propellant and hazard analysis of sample pre-conditioned units of manufactured propellant.</t>
  </si>
  <si>
    <t>‌https://www.wbdg.org/FFC/AF/AFMAN/390614_Propulsion_Engine_Test_Cell.pdf</t>
  </si>
  <si>
    <t>TEST TRACK</t>
  </si>
  <si>
    <t>Facility designed for the testing of aircraft delivery of munitions. A track mounted sled can be controlled to simulate various speeds. Impact forces can then be determined and effectiveness of the delivered munitions can be tested.</t>
  </si>
  <si>
    <t>‌https://www.wbdg.org/FFC/AF/AFMAN/390719_Test_Track.pdf</t>
  </si>
  <si>
    <t>RESEARCH COMMUNICATION STATION COMPLEX</t>
  </si>
  <si>
    <t>Facility designed for the purpose of testing, research, and development of communication systems of all kinds.</t>
  </si>
  <si>
    <t>‌https://www.wbdg.org/FFC/AF/AFMAN/390915_Research_Communications_Station_Complex.pdf</t>
  </si>
  <si>
    <t>DEMINERALIZED WATER STORAGE</t>
  </si>
  <si>
    <t>Facility designed for the storage and dispensing of demineralized water for aircraft that require water injection as fuel augmentation for increased thrust.  (BL x 42 = GA)</t>
  </si>
  <si>
    <t>https://www.wbdg.org/FFC/AF/AFMAN/411123_Demineralized_Water_Storage.pdf</t>
  </si>
  <si>
    <t>STORAGE WATER/ALCOHOL</t>
  </si>
  <si>
    <t>This storage, blending, and pumping facility is required at installations having assigned aircraft that require water-alcohol injection as fuel augmentation for increased thrust. See AFH 32-1084 for criteria.</t>
  </si>
  <si>
    <t>https://www.wbdg.org/FFC/AF/AFMAN/411127_Storage_Water_Alcohol.pdf</t>
  </si>
  <si>
    <t>https://www.wbdg.org/FFC/AF/AFMAN/411128_Special_Liquids_Storage.pdf</t>
  </si>
  <si>
    <t>https://www.wbdg.org/FFC/AF/AFMAN/411131_Aviation_Gas_Storage.pdf</t>
  </si>
  <si>
    <t>https://www.wbdg.org/FFC/AF/AFMAN/411132_Aviation_Lubricant_Storage.pdf</t>
  </si>
  <si>
    <t>https://www.wbdg.org/FFC/AF/AFMAN/411134_Diesel_Fuel_Storage.pdf</t>
  </si>
  <si>
    <t>https://www.wbdg.org/FFC/AF/AFMAN/411135_Jet_Fuel_Storage.pdf</t>
  </si>
  <si>
    <t>https://www.wbdg.org/FFC/AF/AFMAN/411137_Storage_MOGAS.pdf</t>
  </si>
  <si>
    <t>https://www.wbdg.org/FFC/AF/AFMAN/411138_Storage_Solvents.pdf</t>
  </si>
  <si>
    <t>STORAGE SPECIAL FUELS - ABOVE GROUND</t>
  </si>
  <si>
    <t>Above ground bulk fuel tanks designed for storage of liquid chemicals in bulk.</t>
  </si>
  <si>
    <t>https://www.wbdg.org/FFC/AF/AFMAN/411139_Storage_Special_Fuel.pdf</t>
  </si>
  <si>
    <t>LARGE BULK LIQUID FUEL STORAGE - ABOVE GROUND</t>
  </si>
  <si>
    <t>Above ground bulk fuel tanks that are larger than 100,000 barrels in size. This FAC includes the containment structures around the storage tanks such as containment berms, liners, and monitoring wells.</t>
  </si>
  <si>
    <t>https://www.wbdg.org/FFC/AF/AFMAN/411240_Liq_Fuel_Stor_Large_Bulk_Over_100000_Barrels.pdf</t>
  </si>
  <si>
    <t>CUT-AND-COVER BULK LIQUID FUEL STORAGE</t>
  </si>
  <si>
    <t>https://www.wbdg.org/FFC/AF/AFMAN/411320_Cut_Cover_Liq_Fuel_Storage.pdf</t>
  </si>
  <si>
    <t>LARGE BULK LIQUID FUEL STORAGE - UNDERGROUND</t>
  </si>
  <si>
    <t>​Underground bulk fuel tanks that are larger than 100,000 barrels in size. This FAC includes the containment structures around the storage tanks such as containment berms, liners, and monitoring wells.</t>
  </si>
  <si>
    <t>BALLAST AND SLUDGE STORAGE</t>
  </si>
  <si>
    <t>​This CATCode is for the storage of ballast and sludge liquids.</t>
  </si>
  <si>
    <t>HIGH EXPLOSIVE MAGAZINE</t>
  </si>
  <si>
    <t>SMALL ARMS / PYROTECHNIC MAGAZINE</t>
  </si>
  <si>
    <t>​A facility used to store Class 1 Division 3 and 4 ammunition; predominantly small arms ammunition and pyrotechnics.</t>
  </si>
  <si>
    <t>SUBMARINE LAUNCHED BALLISTIC MISSILE STORAGE FACILITY</t>
  </si>
  <si>
    <t>​This CATCode is primarily for the storage of submarine launched ballistic missiles</t>
  </si>
  <si>
    <t>STORAGE, MULTI-CUBICLE MAGAZINE</t>
  </si>
  <si>
    <t>Facility designed to store munitions and explosives where many different rooms are required.</t>
  </si>
  <si>
    <t>https://www.wbdg.org/FFC/AF/AFMAN/422253_Storage_Multi_Cubicle_Magazine.pdf</t>
  </si>
  <si>
    <t>STORAGE, ROCKET CHECKOUT AND ASSEMBLY</t>
  </si>
  <si>
    <t>Facility designed for on-line storage and maintenance of 2.27 inch rockets and AIM 4 missiles in direct support of the combat mission.</t>
  </si>
  <si>
    <t>https://www.wbdg.org/FFC/AF/AFMAN/422256_Storage_Rocket_Check_Out_and_Assembly.pdf</t>
  </si>
  <si>
    <t>STORAGE SEGREGATED MAGAZINE</t>
  </si>
  <si>
    <t>Facility designed for storing and segregating small quantities of explosives of different storage compatibility.</t>
  </si>
  <si>
    <t>https://www.wbdg.org/FFC/AF/AFMAN/422257_Storage_Segregated_Magazine.pdf</t>
  </si>
  <si>
    <t>STORAGE MAGAZINE ABOVE GROUND TYPE A, B, &amp; C</t>
  </si>
  <si>
    <t>Above ground magazine used to store less hazardous items such as arms ammunition without explosive projectiles and other small arms. The facility is typically 12 feet high and consist of 1,800 to 6,600 sf.</t>
  </si>
  <si>
    <t>https://www.wbdg.org/FFC/AF/AFMAN/422258_Storage_Magazine_Above_Gnd_Type_ABC.pdf</t>
  </si>
  <si>
    <t>MISSILE STORAGE FACILITY</t>
  </si>
  <si>
    <t>Facility designed for storage of missiles without warheads. The facility is considered within priority A resource area and must meet security requirements of DOD 5210.41M and the explosive facility requirements of AFI 13-1ADV2 AND AFM 91-201.</t>
  </si>
  <si>
    <t>https://www.wbdg.org/FFC/AF/AFMAN/422259_Missile_Storage_Fac.pdf</t>
  </si>
  <si>
    <t>STORAGE IGLOO</t>
  </si>
  <si>
    <t>Facility designed for storage of all types of explosives and are preferred for mass detonating explosives where moisture and condensation is not a problem. They are earth covered and are either of a concrete or steel arch-type construction.</t>
  </si>
  <si>
    <t>https://www.wbdg.org/FFC/AF/AFMAN/422264_Storage_Igloo.pdf</t>
  </si>
  <si>
    <t>INERT SPARES STORAGE</t>
  </si>
  <si>
    <t>Facility designed for storage of inert spares. The facility is constructed in increments of 2500 SF as dictated by storage requirements. Construction is type N, unprotected non combustible.</t>
  </si>
  <si>
    <t>https://www.wbdg.org/FFC/AF/AFMAN/422265_Inert_Spares_Storage.pdf</t>
  </si>
  <si>
    <t>STORAGE, MODULE BARRICADED</t>
  </si>
  <si>
    <t>Facility designed for storage of large quantities of explosives where minimum land area exists and where steel arch earth covered igloos are not available for use.</t>
  </si>
  <si>
    <t>https://www.wbdg.org/FFC/AF/AFMAN/422271_Storage_Module_Barricaded.pdf</t>
  </si>
  <si>
    <t>STORAGE IGLOO STEEL ARCH UNDERPASS</t>
  </si>
  <si>
    <t>Protected structures designed for use in austere areas.</t>
  </si>
  <si>
    <t>https://www.wbdg.org/FFC/AF/AFMAN/422273_Storage_Igloo_Steel_Arch.pdf</t>
  </si>
  <si>
    <t>https://www.wbdg.org/FFC/AF/AFMAN/422275_Ancillary_Explosives_Fac.pdf</t>
  </si>
  <si>
    <t>OPEN AMMUNITION STORAGE</t>
  </si>
  <si>
    <t>Open areas used for the storage of ammunition.</t>
  </si>
  <si>
    <t>https://www.wbdg.org/FFC/AF/AFMAN/425199_Open_Ammunition_Storage.pdf</t>
  </si>
  <si>
    <t>COLD STORAGE, BASE</t>
  </si>
  <si>
    <t>This facility is required to store perishable subsistence supplies that are maintained in support of dining halls (troop issue) and activities authorized to make charge sales. The storage of charge sales commodities requires about 10% of the total storage space.</t>
  </si>
  <si>
    <t>https://www.wbdg.org/FFC/AF/AFMAN/432283_Cold_Storage_Base.pdf</t>
  </si>
  <si>
    <t>GENERAL PURPOSE  WAREHOUSE</t>
  </si>
  <si>
    <t>HAZARDOUS STORAGE DEPOT</t>
  </si>
  <si>
    <t>Special facility designed for storage of hazardous materials manufactured or produced by the depot function.</t>
  </si>
  <si>
    <t>https://www.wbdg.org/FFC/AF/AFMAN/441257_Hazardous_Storage_Depot.pdf</t>
  </si>
  <si>
    <t>SHED SUPPLIES AND EQUIPMENT DEPOT</t>
  </si>
  <si>
    <t>Special facility designed for storage of supplies and equipment solely used by air logistics centers (ALC's).</t>
  </si>
  <si>
    <t>https://www.wbdg.org/FFC/AF/AFMAN/441628_Shed_Supplies_and_Equip_Depot.pdf</t>
  </si>
  <si>
    <t>WAREHOUSE SUPPLIES AND EQUIPMENT DEPOT</t>
  </si>
  <si>
    <t>https://www.wbdg.org/FFC/AF/AFMAN/441758_Warehouse_Supplies_and_Equip_Depot.pdf</t>
  </si>
  <si>
    <t>BASE HAZARDOUS STORAGE</t>
  </si>
  <si>
    <t>This facility is required to store dangerous materials that cannot be stored in base supply and equipment sheds or warehouses under the guidance provided on storage criteria and safety given in AFI 32-7086.</t>
  </si>
  <si>
    <t>https://www.wbdg.org/FFC/AF/AFMAN/442257_Base_Hazardous_Storage.pdf</t>
  </si>
  <si>
    <t>LIQUID OXYGEN STORAGE</t>
  </si>
  <si>
    <t>https://www.wbdg.org/FFC/AF/AFMAN/442258_Liquid_Oxygen_Storage.pdf</t>
  </si>
  <si>
    <t>CONTROLED HUMIDITY WAREHOUSE</t>
  </si>
  <si>
    <t>A building that provides enclosed storage space specially prepared and equipped for the control of humidity. This building may also be used for the storage of medical supplies not associated with hospitals. Almost any type of warehouse may be operated under controlled humidity conditions, if properly sealed and equipped. General purpose warehouse is the type most frequently built for, or converted to, a controlled humidity environment.</t>
  </si>
  <si>
    <t>https://www.wbdg.org/FFC/AF/AFMAN/442421_Controlled_Humidity_Warehouse.pdf</t>
  </si>
  <si>
    <t>WRM</t>
  </si>
  <si>
    <t>This category code identifies that space need for bulk medical war readiness materiel pre-positioned at the base.</t>
  </si>
  <si>
    <t>https://www.wbdg.org/FFC/AF/AFMAN/442515_WRM_Medical.pdf</t>
  </si>
  <si>
    <t>STORAGE SILO</t>
  </si>
  <si>
    <t>A building used for storage of various materials for installation use. This may include items such as road salt, cinders, sand, or grit used for road treatment during inclement weather or wood pellets used as fuel for heating plants.</t>
  </si>
  <si>
    <t>https://www.wbdg.org/FFC/AF/AFMAN/442621_Storage_Silo.pdf</t>
  </si>
  <si>
    <t>BASE SUPPLY AND EQUIPMENT SHED</t>
  </si>
  <si>
    <t>https://www.wbdg.org/FFC/AF/AFMAN/442628_Base_Supplies_and_Equip_Shed.pdf</t>
  </si>
  <si>
    <t>WAREHOUSE SUPPLY AND EQUIPMENT BASE</t>
  </si>
  <si>
    <t>This facility is required for bulk and bin storage of materials for which maximum protection from the weather is authorized.</t>
  </si>
  <si>
    <t>https://www.wbdg.org/FFC/AF/AFMAN/442758_Warehouse_Supply_and_Equip_Base.pdf</t>
  </si>
  <si>
    <t>WAREHOUSE, TROOP SUBSISTENCE</t>
  </si>
  <si>
    <t>This facility is required to store non-perishable subsistence maintain to support dining halls and activities authorized to make charge sales.</t>
  </si>
  <si>
    <t>https://www.wbdg.org/FFC/AF/AFMAN/442765_Warehouse_Troop_Subsistence.pdf</t>
  </si>
  <si>
    <t>WAREHOUSE, FORMS AND PUBLICATIONS, BASE</t>
  </si>
  <si>
    <t>This facility supports the base publications distribution office which stores and distributes the forms and publications needed by all assigned and tenanted units. Also provides space for installations which have command &amp; world wise P.D.O. service.</t>
  </si>
  <si>
    <t>https://www.wbdg.org/FFC/AF/AFMAN/442768_Warehouse_Forms_and_Pubs_Base.pdf</t>
  </si>
  <si>
    <t>HOUSING SUPPLIES AND STORAGE FACILITY</t>
  </si>
  <si>
    <t>This facility provides storage space to meet four types of requirements that are all related to the operation and occupancy of military family housing, dormitories, and officer quarters.</t>
  </si>
  <si>
    <t>https://www.wbdg.org/FFC/AF/AFMAN/442769_Housing_Supplies_and_Storage_Fac.pdf</t>
  </si>
  <si>
    <t>OPEN STORAGE AREA</t>
  </si>
  <si>
    <t>​This category group consists of non-covered storage areas, paved or otherwise established, for storage of general supply materials.</t>
  </si>
  <si>
    <t>OPEN STORAGE, DEPOT</t>
  </si>
  <si>
    <t>https://www.wbdg.org/FFC/AF/AFMAN/451134_Open_Storage_Depot.pdf</t>
  </si>
  <si>
    <t>LAND FARM</t>
  </si>
  <si>
    <t>OPEN STORAGE BASE SUPPLY</t>
  </si>
  <si>
    <t>Facility designed for storage of materials and equipment not requiring closed storage space. The facility consists of an improved or paved area large enough to accommodate the required amount of materials.</t>
  </si>
  <si>
    <t>https://www.wbdg.org/FFC/AF/AFMAN/452252_Open_Storage_Base_Supply.pdf</t>
  </si>
  <si>
    <t>BASE CIVIL ENGINEER OPEN STORAGE</t>
  </si>
  <si>
    <t>This facility is provided for open storage for base engineer activity such as space for construction materials and portable equipment that can with stand exposure to elements.</t>
  </si>
  <si>
    <t>https://www.wbdg.org/FFC/AF/AFMAN/452255_BCE_Open_Storage.pdf</t>
  </si>
  <si>
    <t>OPEN STORAGE, AIR FREIGHT/TRAFFIC MANAGEMENT SURFACE FREIGHT</t>
  </si>
  <si>
    <t>https://www.wbdg.org/FFC/AF/AFMAN/452258_Open_Storage%20Air_Freight_Traffic_Mgmt.pdf</t>
  </si>
  <si>
    <t>OPEN STORAGE, RESEARCH AND DEVELOPMENT</t>
  </si>
  <si>
    <t>Holding or preparation areas used in support of research and development testing of aircraft and/or space vehicles.</t>
  </si>
  <si>
    <t>COMPOSITE MEDICAL FACILITY</t>
  </si>
  <si>
    <t>A single facility which integrates the total functional spaces of a base medical facility. Inpatient and Outpatient care needs are able to be met.</t>
  </si>
  <si>
    <t>https://www.wbdg.org/FFC/AF/AFMAN/510001_Composite_Medical_Facility.pdf</t>
  </si>
  <si>
    <t>MEDICAL COMMAND AND ADMINISTRATION</t>
  </si>
  <si>
    <t>Facility designed for command and administration of medical space. Functional space areas include resource management, registrar, medical squadron, reception and information, and conference areas.</t>
  </si>
  <si>
    <t>https://www.wbdg.org/FFC/AF/AFMAN/510125_Medical_Command_&amp;_Administration.pdf</t>
  </si>
  <si>
    <t>MEDICAL/DENTAL EDUCATION AND TRAINING</t>
  </si>
  <si>
    <t>This category code identifies work/study area for educational support and includes centralized audio and video, computer terminals, multi-instructional learning capabilities and support space.</t>
  </si>
  <si>
    <t>https://www.wbdg.org/FFC/AF/AFMAN/510126_Medical_Dental_Edu_Trng.pdf</t>
  </si>
  <si>
    <t>PATHOLOGY</t>
  </si>
  <si>
    <t>Medical spaces designed for use in accomplishing clinical pathology administration, morgue, autopsy, and support of these functions</t>
  </si>
  <si>
    <t>https://www.wbdg.org/FFC/AF/AFMAN/510143_Pathology.pdf</t>
  </si>
  <si>
    <t>PHARMACY</t>
  </si>
  <si>
    <t>Medical space used for pharmacy drug information service, satellite pharmacy, clinical pharmacy, inpatient and outpatient pharmacy and support space.</t>
  </si>
  <si>
    <t>https://www.wbdg.org/FFC/AF/AFMAN/510147_Pharmacy.pdf</t>
  </si>
  <si>
    <t>PHYSICAL THERAPY</t>
  </si>
  <si>
    <t>Medical space used for physical rehabilitation. Functional space areas include hydrotherapy, exercise stations, staff therapist offices, and support space.</t>
  </si>
  <si>
    <t>https://www.wbdg.org/FFC/AF/AFMAN/510148_Physical_Therapy.pdf</t>
  </si>
  <si>
    <t>RADIOLOGY</t>
  </si>
  <si>
    <t>Medical space used for radiology to include diagnostic, radiation therapy, nuclear medicine, and support space.</t>
  </si>
  <si>
    <t>https://www.wbdg.org/FFC/AF/AFMAN/510149_Radiology.pdf</t>
  </si>
  <si>
    <t>AEROSPACE MEDICINE</t>
  </si>
  <si>
    <t>Medical space used for flight medicine, physical evaluation, bioenvironmental engineer, environmental health, hyperbaric medicine, and support space.</t>
  </si>
  <si>
    <t>https://www.wbdg.org/FFC/AF/AFMAN/510175_Aerospace_Medicine.pdf</t>
  </si>
  <si>
    <t>ENVIRONMENTAL HEALTH</t>
  </si>
  <si>
    <t>This category code identifies medical space used for environmental health including space for the bioenvironmental engineer and support space.</t>
  </si>
  <si>
    <t>https://www.wbdg.org/FFC/AF/AFMAN/510176_Environmental_Health.pdf</t>
  </si>
  <si>
    <t>FOOD SERVICE</t>
  </si>
  <si>
    <t>Medical space used for feeding patients and visitors and medical personnel. Space includes dining, kitchen, and support areas.</t>
  </si>
  <si>
    <t>https://www.wbdg.org/FFC/AF/AFMAN/510212_Food_Service.pdf</t>
  </si>
  <si>
    <t>AMBULANCE SHELTER</t>
  </si>
  <si>
    <t>Facility designed for sheltering medical emergency vehicles. The facility ensures the immediate use of these vehicles and may be an open or enclosed structure, depending on climactic conditions.</t>
  </si>
  <si>
    <t>https://www.wbdg.org/FFC/AF/AFMAN/510264_Ambulance_Shelter.pdf</t>
  </si>
  <si>
    <t>NURSING SERVICES</t>
  </si>
  <si>
    <t>This category code identifies medical space used for nursing services including obstetrical, medical/surgical, isolation, cardiac catheterization, pediatric, psychiatric, cardiac care, intensive care and support areas.</t>
  </si>
  <si>
    <t>https://www.wbdg.org/FFC/AF/AFMAN/510275_Nursing_Services.pdf</t>
  </si>
  <si>
    <t>AEROMEDICAL STAGING FACILITY</t>
  </si>
  <si>
    <t>Facility designed for medical nursing units, staging area, baggage room and ambulance/bus shelter space.</t>
  </si>
  <si>
    <t>https://www.wbdg.org/FFC/AF/AFMAN/510278_Aeromedical_Staging.pdf</t>
  </si>
  <si>
    <t>OBSTETRICAL SERVICE</t>
  </si>
  <si>
    <t>Medical space used for obstetrical service to include delivery rooms, labor, recovery, nursery and support areas.</t>
  </si>
  <si>
    <t>https://www.wbdg.org/FFC/AF/AFMAN/510342_Obstetrical_Service.pdf</t>
  </si>
  <si>
    <t>AIR FORCE CLINIC</t>
  </si>
  <si>
    <t>https://www.wbdg.org/FFC/AF/AFMAN/510411_Air_Force_Clinic.pdf</t>
  </si>
  <si>
    <t>SURGICAL SERVICE</t>
  </si>
  <si>
    <t>Medical space used for surgical services to include operating rooms, anesthesiology, recovery and support areas.</t>
  </si>
  <si>
    <t>HOSPITAL CENTRAL STERILIZATION</t>
  </si>
  <si>
    <t>Medical space used for the sterilization of medical equipment and instruments to include decontamination, sterilization and assembly, processed stores, administration and support areas.</t>
  </si>
  <si>
    <t>https://www.wbdg.org/FFC/AF/AFMAN/510712_Hosp_Central_Sterilization.pdf</t>
  </si>
  <si>
    <t>PATIENT WELFARE</t>
  </si>
  <si>
    <t>Medical space used for the convenience of patients while in the hospital to include: red cross, base exchange, chaplain, patient library and lounge.</t>
  </si>
  <si>
    <t>https://www.wbdg.org/FFC/AF/AFMAN/510915_Patient_Welfare.pdf</t>
  </si>
  <si>
    <t>BLOOD PROCESSING LABORATORY</t>
  </si>
  <si>
    <t>This category code identifies a facility which operates specimen collection, blood drawing, blood donor area, recovery, processing, and support space.</t>
  </si>
  <si>
    <t>https://www.wbdg.org/FFC/AF/AFMAN/530155_Blood_Processing_Lab.pdf</t>
  </si>
  <si>
    <t>DRUG ABUSE DETECTION LABORATORY</t>
  </si>
  <si>
    <t>Medical space designed for use as a radio immunoassay laboratory, gas chronograph, forensic medicine and documentation, technical support services, and building support area.</t>
  </si>
  <si>
    <t>https://www.wbdg.org/FFC/AF/AFMAN/530156_Drug_Abuse_Detection_Lab.pdf</t>
  </si>
  <si>
    <t>OCCUPATIONAL ENVIRONMENTAL HEALTH LABORATORY</t>
  </si>
  <si>
    <t>This category code identifies space used for data automation, consultant, analytical, technical, radiation services and support space.</t>
  </si>
  <si>
    <t>‌https://www.wbdg.org/FFC/AF/AFMAN/530411_Occup_Envir_Health_Lab.pdf</t>
  </si>
  <si>
    <t>BIOSAFETY LABORATORY LEVEL 4</t>
  </si>
  <si>
    <t>A laboratory designed for work with dangerous and exotic agents that pose a high individual risk of aerosol-transmitted laboratory infections, agents which cause severe to fatal disease in humans for which vaccines or other treatments are not available.</t>
  </si>
  <si>
    <t>‌https://www.wbdg.org/FFC/AF/AFMAN/530412_Biosafety_Lab_Level_4.pdf</t>
  </si>
  <si>
    <t>CLINICAL LABORATORY EPIDEMIOLOGICAL</t>
  </si>
  <si>
    <t>Medical space used for disease surveillance, medical entomology, epidemiology, and support space.</t>
  </si>
  <si>
    <t>https://www.wbdg.org/FFC/AF/AFMAN/530511_Clinical_Lab_Epidemiological.pdf</t>
  </si>
  <si>
    <t>MATERIALS SERVICES (MEDICAL LOGISTICS)</t>
  </si>
  <si>
    <t>This category code identifies medical space used for material services including administration area, bulk storage, uniform service, linen service, medical equipment repair center, plant management and support areas.</t>
  </si>
  <si>
    <t>https://www.wbdg.org/FFC/AF/AFMAN/530602_Material_Services.pdf</t>
  </si>
  <si>
    <t>MEDICAL FOOD INSPECTION</t>
  </si>
  <si>
    <t>This facility supports three major functions which operate semi-autonomously from the parent base medical facility:  food inspection service, public health service, and medical service.</t>
  </si>
  <si>
    <t>https://www.wbdg.org/FFC/AF/AFMAN/530634_Medical_Food_Inspect.pdf</t>
  </si>
  <si>
    <t>FISHER HOUSE</t>
  </si>
  <si>
    <t>AREA DENTAL LABORATORY</t>
  </si>
  <si>
    <t>Facility designed for use as a regional dental laboratory where dental plates are manufactured. Functional space areas include lab for duplication and investing, casting, metal finishing, ceramics, inspection shipping and receiving and support space.</t>
  </si>
  <si>
    <t>https://www.wbdg.org/FFC/AF/AFMAN/540242_Area_Dental_Lab.pdf</t>
  </si>
  <si>
    <t>DENTAL CLINIC</t>
  </si>
  <si>
    <t>Facility designed for dental treatment of all kinds and consists of multiple dental treatment rooms with all necessary ancillary equipment and services. Dental treatment rooms include operating rooms for general and specialized dentistry.</t>
  </si>
  <si>
    <t>https://www.wbdg.org/FFC/AF/AFMAN/540243_Dental_Clinic.pdf</t>
  </si>
  <si>
    <t>OUTPATIENT AMBULATORY CARE CLINIC</t>
  </si>
  <si>
    <t>This facility is required to provide ambulatory care on an outpatient basis.</t>
  </si>
  <si>
    <t>https://www.wbdg.org/FFC/AF/AFMAN/550101_Outpatient_Ambulatory_Care_Clinic.pdf</t>
  </si>
  <si>
    <t>OCCUPATIONAL HEALTH CLINIC</t>
  </si>
  <si>
    <t>This facilities consists of medical space for administration, emergency service, mental health, occupational health service and ancillary support areas.</t>
  </si>
  <si>
    <t>https://www.wbdg.org/FFC/AF/AFMAN/550145_Occupational_Health_Clinic.pdf</t>
  </si>
  <si>
    <t>MEDICAL AID STATION</t>
  </si>
  <si>
    <t>Facility with the primary purpose of providing emergency and ambulatory service. Most medical aid stations requirements are found overseas or at remote locations.</t>
  </si>
  <si>
    <t>https://www.wbdg.org/FFC/AF/AFMAN/550147_Medical_Aid_Station.pdf</t>
  </si>
  <si>
    <t>ADMINISTRATIVE OFFICE, MISC</t>
  </si>
  <si>
    <t>​This facility accommodates administrative areas or functions not covered in other category codes available.</t>
  </si>
  <si>
    <t>AREA DEFENSE COUNSEL OFFICE</t>
  </si>
  <si>
    <t>Facility usually manned by one or two judge advocates who provide private council to people accused of wrongdoing with regard to the Uniform Code of Military Justice.</t>
  </si>
  <si>
    <t>https://www.wbdg.org/FFC/AF/AFMAN/610111_Area_Defense_Counsel_Office.pdf</t>
  </si>
  <si>
    <t>LAW CENTER</t>
  </si>
  <si>
    <t>Facility designed to provide space for the installation staff judge advocate and a courtroom.</t>
  </si>
  <si>
    <t>https://www.wbdg.org/FFC/AF/AFMAN/610112_Law_Center.pdf</t>
  </si>
  <si>
    <t>FAMILY HOUSING MANAGEMENT OFFICE</t>
  </si>
  <si>
    <t>Facility designed for the administration of Military Family Housing management on an installation. A function of Base Civil Engineering, this facility includes administrative space for managing MFH housing, and leased facilities (dwellings, trailer parks, rental housing). See AFH 32-1084 for criteria.</t>
  </si>
  <si>
    <t>https://www.wbdg.org/FFC/AF/AFMAN/610119_Family_Housing_Mgmt_Office.pdf</t>
  </si>
  <si>
    <t>VEHICLE OPERATIONS ADMINISTRATION</t>
  </si>
  <si>
    <t>Facility designed for use as the operational center of the base motor pool. Functional space areas include locker room, latrines, driver's ready room, dispatcher, administrative space, and a driver.</t>
  </si>
  <si>
    <t>https://www.wbdg.org/FFC/AF/AFMAN/610121_Vehicle_Ops_Fac.pdf</t>
  </si>
  <si>
    <t>BASE SUPPLY ADMINISTRATION</t>
  </si>
  <si>
    <t>Facility designed for use as administrative offices that support the base supply organization.</t>
  </si>
  <si>
    <t>https://www.wbdg.org/FFC/AF/AFMAN/610122_Supply_Admin.pdf</t>
  </si>
  <si>
    <t>AIR FORCE PLANT ADMINISTRATION OFFICE</t>
  </si>
  <si>
    <t>Industrial administrative facility that supports such functions as purchasing, planning, personnel, etc. This facility may be utilized by contractor personnel as well as Government contract administration office.</t>
  </si>
  <si>
    <t>https://www.wbdg.org/FFC/AF/AFMAN/610123_Air_Force_Plant_Admin_Off.pdf</t>
  </si>
  <si>
    <t>SQUADRON / COMPANY HEADQUARTERS BUILDING</t>
  </si>
  <si>
    <t>https://www.wbdg.org/FFC/AF/AFMAN/610124_Squadron_Company_Headquarters_Bldg.pdf</t>
  </si>
  <si>
    <t>COMPANY HEADQUARTERS BLDG - TRANSIENT TRAINING</t>
  </si>
  <si>
    <t>A building provided for companies, batteries, and troops as space to perform daily administrative and supply activities to be used by Active and Reserve Component units from other installations conducting training at a host site such as a major training area. This category of facilities is also known as a company operations facility. Separate unit headquarters at echelons below company (platoon, detachment, contact team) are reported as General Purpose Administrative Building.</t>
  </si>
  <si>
    <t>https://www.wbdg.org/FFC/AF/AFMAN/610125_Company_HQ_Bldg_Transient_Tng.pdf</t>
  </si>
  <si>
    <t>BASE ENGINEER ADMINISTRATION</t>
  </si>
  <si>
    <t>Facility designed for use as the principal administrative offices of the Base Civil Engineer. Functional space areas include the Squadron Commander's Office suite, squadron administration, programming, engineering, GeoBase, disaster preparedness, environmental, resources, real property, and operations.</t>
  </si>
  <si>
    <t>https://www.wbdg.org/FFC/AF/AFMAN/610127_Base_Engineer_Admin.pdf</t>
  </si>
  <si>
    <t>BASE PERSONNEL OFFICE</t>
  </si>
  <si>
    <t>This facility housing the military and civilian personnel administration and services function and where appropriate the education services function.</t>
  </si>
  <si>
    <t>https://www.wbdg.org/FFC/AF/AFMAN/610128_Base_Personnel_Off.pdf</t>
  </si>
  <si>
    <t>WEAPON SYSTEM MAINTENANCE MANAGEMENT FACILITY</t>
  </si>
  <si>
    <t>https://www.wbdg.org/FFC/AF/AFMAN/610129_Weapons_Sys_Maint_Mgmt_Fac.pdf</t>
  </si>
  <si>
    <t>TRAFFIC MANAGEMENT FACILITY</t>
  </si>
  <si>
    <t>This facility is required for the administration, shipping, and receiving by rail and truck of military supplies, household goods, personal effects and movement of personnel by air and surface modes of transportation.</t>
  </si>
  <si>
    <t>https://www.wbdg.org/FFC/AF/AFMAN/610142_Traffic_Mgmt.pdf</t>
  </si>
  <si>
    <t>MUNITIONS MAINTENANCE ADMINISTRATION</t>
  </si>
  <si>
    <t>Facility designed for munitions maintenance squadron administrative and control functions.</t>
  </si>
  <si>
    <t>https://www.wbdg.org/FFC/AF/AFMAN/610144_Munition_Maint_Admin.pdf</t>
  </si>
  <si>
    <t>ORDERLY ROOM IN DORMITORY</t>
  </si>
  <si>
    <t>Squadron orderly room space is normally located in the building that serves as the Squadron’s principal place of work.</t>
  </si>
  <si>
    <t>https://www.wbdg.org/FFC/AF/AFMAN/610241_Orderly_Room_in_Dorm.pdf</t>
  </si>
  <si>
    <t>HEADQUARTERS, GROUP</t>
  </si>
  <si>
    <t>This facility accommodates the staff offices of the headquarters in such groups as:  operational support, air base, support commands, maintenance and supply, communications security and security police and various specialized groups.</t>
  </si>
  <si>
    <t>https://www.wbdg.org/FFC/AF/AFMAN/610243_HQ_Group.pdf</t>
  </si>
  <si>
    <t>WING HEADQUARTERS</t>
  </si>
  <si>
    <t>Facility designed to accommodate the staff offices of the headquarters for operational wings, air base wings, or training wings. Functional space area includes a reception area, offices, conference room with projection capability.</t>
  </si>
  <si>
    <t>https://www.wbdg.org/FFC/AF/AFMAN/610249_HQ_Wing.pdf</t>
  </si>
  <si>
    <t>HEADQUARTERS CENTER</t>
  </si>
  <si>
    <t>Facility designed to accommodate the staff offices of various Center organizations (excluding separate operating agency centers) such as:  AFMC Centers, AETC Training Centers, and miscellaneous Centers under USAF and ACC.</t>
  </si>
  <si>
    <t>https://www.wbdg.org/FFC/AF/AFMAN/610281_HQ_Center.pdf</t>
  </si>
  <si>
    <t>HEADQUARTERS AIR FORCE</t>
  </si>
  <si>
    <t>Facilities occupied by staff offices of Headquarters, Air Force including field extensions. It also applies to the headquarters of separate operating agencies and their field extensions.</t>
  </si>
  <si>
    <t>https://www.wbdg.org/FFC/AF/AFMAN/610282_Air_Force_HQ.pdf</t>
  </si>
  <si>
    <t>HEADQUARTERS MAJOR COMMAND</t>
  </si>
  <si>
    <t>This category code applies to building space occupied by the headquarters staff offices including field extensions. It also applies to the headquarters of the Air Force communication service and the Air Force security service and their field extensions.</t>
  </si>
  <si>
    <t>https://www.wbdg.org/FFC/AF/AFMAN/610284_Major_Command_HQ.pdf</t>
  </si>
  <si>
    <t>HEADQUARTERS NUMBERED AIR FORCE</t>
  </si>
  <si>
    <t>Facility designed to accommodate Numbered Air Force staff offices and their field extensions.</t>
  </si>
  <si>
    <t>https://www.wbdg.org/FFC/AF/AFMAN/610285_Numbered_Air_Force_HQ.pdf</t>
  </si>
  <si>
    <t>HEADQUARTERS NAMED/NUMBERED DIVISION</t>
  </si>
  <si>
    <t>Facility designed to accommodate various headquarters named and numbered divisions staff offices.</t>
  </si>
  <si>
    <t>https://www.wbdg.org/FFC/AF/AFMAN/610286_HQ_Named_Numbered_Division.pdf</t>
  </si>
  <si>
    <t>HEADQUARTERS SPECIFIED</t>
  </si>
  <si>
    <t>Facility designed to accommodate staff offices comprising other headquarters designations such as named labs, space and missile organizations, AETC numbered technical schools, and AF Eastern Test Range.</t>
  </si>
  <si>
    <t>https://www.wbdg.org/FFC/AF/AFMAN/610287_Specified_HQ.pdf</t>
  </si>
  <si>
    <t>DOCUMENTATION STAGING FACILITY</t>
  </si>
  <si>
    <t>Facility designed for storage, maintenance, and servicing of non-current official documentation having a retention period of 8 years or less.</t>
  </si>
  <si>
    <t>https://www.wbdg.org/FFC/AF/AFMAN/610311_Document_Staging_Fac.pdf</t>
  </si>
  <si>
    <t>FARM FACILITY</t>
  </si>
  <si>
    <t>Facility designed to house small animals or birds such as the USAFA mascot (Falcon). Also included are areas for raising and storing grain and other supplies for feeding the animals.</t>
  </si>
  <si>
    <t>‌https://www.wbdg.org/FFC/AF/AFMAN/610332_FARM_Facility.pdf</t>
  </si>
  <si>
    <t>LOGISTICS FACILITY DEPOT OPERATIONS</t>
  </si>
  <si>
    <t>This facility accommodates the logistics center commander and staff including the directorate of plans and programs and all administrative functions of material management, maintenance, distribution, procurement, and production.</t>
  </si>
  <si>
    <t>https://www.wbdg.org/FFC/AF/AFMAN/610675_Depot_Ops_Logistical_Fac.pdf</t>
  </si>
  <si>
    <t>DATA PROCESSING INSTALLATION</t>
  </si>
  <si>
    <t>This facility accommodates base level automated data processing equipment (ADPE) and the related operational and support functions. The ADPE is used at base level for two programs the standard base level supply system and the base level data automation standardization program.</t>
  </si>
  <si>
    <t>https://www.wbdg.org/FFC/AF/AFMAN/610711_Data_Processing_Installation.pdf</t>
  </si>
  <si>
    <t>PRINTING PLANT</t>
  </si>
  <si>
    <t>This facility provides base printing support to co-located units/activities for which a memorandum of agreement exists for such support. Plant printing differs from plant reproduction in that higher quality/volume is possible due to the lithographic camera process.</t>
  </si>
  <si>
    <t>https://www.wbdg.org/FFC/AF/AFMAN/610717_Printing_Plant.pdf</t>
  </si>
  <si>
    <t>PLANT REPRODUCTION</t>
  </si>
  <si>
    <t>Facility designed to provide duplicating service support and is in some cases a satellite of the printing plant facility. High speed copier duplicators are used for quick turnaround line copy reproduction.</t>
  </si>
  <si>
    <t>https://www.wbdg.org/FFC/AF/AFMAN/610718_Plant_Reproduction.pdf</t>
  </si>
  <si>
    <t>ADMINISTRATIVE BUILDING, GENERAL PURPOSE, HIGH-RISE</t>
  </si>
  <si>
    <t>ADMINISTRATIVE OFFICE, NON AIR FORCE</t>
  </si>
  <si>
    <t>This category code identifies those facilities used for non-Air Force administrative space. This space can be used by, but not limited to the Army or Navy.</t>
  </si>
  <si>
    <t>https://www.wbdg.org/FFC/AF/AFMAN/610811_Admin_Office_Non_AF.pdf</t>
  </si>
  <si>
    <t>EQUAL OPPORTUNITY FACILITY</t>
  </si>
  <si>
    <t>https://www.wbdg.org/FFC/AF/AFMAN/610911_Equal_Opportunity_Facility.pdf</t>
  </si>
  <si>
    <t>DISASTER PREPAREDNESS</t>
  </si>
  <si>
    <t>Facility designed for support of the disaster preparedness function which operates under the War Mobilization Plan and other related Air Force publications.</t>
  </si>
  <si>
    <t>https://www.wbdg.org/FFC/AF/AFMAN/610913_Disaster_Prep_Emerg_Mgmt.pdf</t>
  </si>
  <si>
    <t>AIR FORCE OFFICE OF SPECIAL INVESTIGATIONS</t>
  </si>
  <si>
    <t>Facility designed for administrative support and secure areas required for conducting special investigations.</t>
  </si>
  <si>
    <t>https://www.wbdg.org/FFC/AF/AFMAN/610915_AF_OSI.pdf</t>
  </si>
  <si>
    <t>VICTIM COUNSEL (VC)</t>
  </si>
  <si>
    <t>ADMINISTRATIVE STRUCTURE, UNDERGROUND</t>
  </si>
  <si>
    <t>An underground facility containing general office space as well as that space typically associated with office space.  Associated space may include conference rooms, small storage rooms, restrooms, break/lunch rooms, locker/shower rooms, and utility rooms.</t>
  </si>
  <si>
    <t>https://www.wbdg.org/FFC/AF/AFMAN/620099_Administrative_Structure_Underground.pdf</t>
  </si>
  <si>
    <t>BILLBOARD</t>
  </si>
  <si>
    <t>This category code identifies permanently constructed boards (outdoors) which are used to post notices and advertisements.</t>
  </si>
  <si>
    <t>https://www.wbdg.org/FFC/AF/AFMAN/690252_Billboard.pdf</t>
  </si>
  <si>
    <t>FLAG POLE</t>
  </si>
  <si>
    <t>This category code identifies staffs or poles on which a flag is displayed. This includes the base to which it is mounted.</t>
  </si>
  <si>
    <t>https://www.wbdg.org/FFC/AF/AFMAN/690432_Flag_Pole.pdf</t>
  </si>
  <si>
    <t>TROOP SHELTER</t>
  </si>
  <si>
    <t>Facility designed for use in forward basing areas to house personnel and equipment items. The facility provides protection from fallout and blasts when covered with a minimum of 18" of concrete or equivalent earth cover.</t>
  </si>
  <si>
    <t>https://www.wbdg.org/FFC/AF/AFMAN/690625_Troop_Shelter.pdf</t>
  </si>
  <si>
    <t>COVERED REVIEW STAND</t>
  </si>
  <si>
    <t>This facility is used by reviewing authorities when performing a formal inspection of an organization. This facility is covered to protect the reviewing authority from adverse weather.</t>
  </si>
  <si>
    <t>https://www.wbdg.org/FFC/AF/AFMAN/690792_Covered_Review_Stand.pdf</t>
  </si>
  <si>
    <t>OPEN REVIEW STAND</t>
  </si>
  <si>
    <t>This facility is used by reviewing authorities when performing a formal inspection of an organization. This facility is permanently installed and not covered.</t>
  </si>
  <si>
    <t>https://www.wbdg.org/FFC/AF/AFMAN/690795_Open_Review_Stand.pdf</t>
  </si>
  <si>
    <t>KENNEL, STRAY ANIMAL</t>
  </si>
  <si>
    <t>Facility designed for retention and care of stray animals found on base until they can be returned to their owner.</t>
  </si>
  <si>
    <t>https://www.wbdg.org/FFC/AF/AFMAN/690798_Kennel_Stray_Animal.pdf</t>
  </si>
  <si>
    <t>FAMILY HOUSING CAPEHART</t>
  </si>
  <si>
    <t>Military Family Housing units acquired under the terms of the Capehart Housing Act of 1955.</t>
  </si>
  <si>
    <t>https://www.wbdg.org/FFC/AF/AFMAN/711111_Family_Housing_Capehart.pdf</t>
  </si>
  <si>
    <t>FAMILY HOUSING WHERRY</t>
  </si>
  <si>
    <t>Military Family Housing units acquired under the terms of the Wherry Housing Act of 1956.</t>
  </si>
  <si>
    <t>https://www.wbdg.org/FFC/AF/AFMAN/711121_Family_Housing_Wherry.pdf</t>
  </si>
  <si>
    <t>FAMILY HOUSING LANHAM</t>
  </si>
  <si>
    <t>Military Family Housing units acquired under the terms of the Lanham Act Legislation.</t>
  </si>
  <si>
    <t>https://www.wbdg.org/FFC/AF/AFMAN/711131_Family_Housing_Lanham.pdf</t>
  </si>
  <si>
    <t>FAMILY HOUSING APPROPRIATED FY 70 AND AFTER</t>
  </si>
  <si>
    <t>Military Family Housing units acquired incidental to land purchases or acquired under direct funding in FY 1970 or after.</t>
  </si>
  <si>
    <t>https://www.wbdg.org/FFC/AF/AFMAN/711142_Family_Housing_Appropriated_FY_70_&amp;_After.pdf</t>
  </si>
  <si>
    <t>FAMILY HOUSING APPROPRIATED FY 50 - 69</t>
  </si>
  <si>
    <t>Military Family Housing units acquired incidental to land purchases or acquired under direct funding in FY 1950 through FY 1969.</t>
  </si>
  <si>
    <t>https://www.wbdg.org/FFC/AF/AFMAN/711143_Family_Housing_Appropriated_FY_50-69.pdf</t>
  </si>
  <si>
    <t>FAMILY HOUSING APPROPRIATED PRE FY 1950</t>
  </si>
  <si>
    <t>Military Family Housing units acquired incidental to land purchases or acquired under direct funding appropriated prior to FY 1950.</t>
  </si>
  <si>
    <t>https://www.wbdg.org/FFC/AF/AFMAN/711144_Family_Housing_Appropriated_Pre_FY_1950.pdf</t>
  </si>
  <si>
    <t>FAMILY HOUSING SURPLUS COMMODITY</t>
  </si>
  <si>
    <t>Military Family Housing units built in foreign countries utilizing local currencies generated by the sale of surplus U.S. Agriculture commodities pursuant to the Agriculture Trade Development and assistance act of 1954.</t>
  </si>
  <si>
    <t>https://www.wbdg.org/FFC/AF/AFMAN/711151_Family_Housing_Surplus_Commodity.pdf</t>
  </si>
  <si>
    <t>FAMILY HOUSING DEUTCHMARK</t>
  </si>
  <si>
    <t>Military Family Housing units owned by the Government of the Federal Republic of Germany and used by the USAF under International Agreement.</t>
  </si>
  <si>
    <t>https://www.wbdg.org/FFC/AF/AFMAN/711161_Family_Housing_Deutchmark.pdf</t>
  </si>
  <si>
    <t>FAMILY HOUSING YEN</t>
  </si>
  <si>
    <t>Military Family Housing units owned by the Government of Japan and used by the USAF under International Agreement.</t>
  </si>
  <si>
    <t>https://www.wbdg.org/FFC/AF/AFMAN/711171_Family_Housing_Yen.pdf</t>
  </si>
  <si>
    <t>FAMILY HOUSING OTHER</t>
  </si>
  <si>
    <t>Military Family Housing units not included in any other category. These include permit housing, housing furnished by foreign Governments, and housing furnished by other than the Federal Housing Administration or Veterans Administration.</t>
  </si>
  <si>
    <t>https://www.wbdg.org/FFC/AF/AFMAN/711181_Family_Housing_Other.pdf</t>
  </si>
  <si>
    <t>FAMILY HOUSING RELOCATABLE</t>
  </si>
  <si>
    <t>Military Family Housing units specifically designed for relocation to a different site. Manufactured housing is defined in 24 CFR 3230 as a transportable dwelling of fixed dimensions.</t>
  </si>
  <si>
    <t>https://www.wbdg.org/FFC/AF/AFMAN/711191_Family_Housing_Relocatable.pdf</t>
  </si>
  <si>
    <t>FAMILY HOUSING RENTAL GUARANTEE</t>
  </si>
  <si>
    <t>This category code identifies those family housing units which guarantee a percentage of full occupancy by military families to the builder or owner.</t>
  </si>
  <si>
    <t>https://www.wbdg.org/FFC/AF/AFMAN/711211_Family_Housing_Rental_Guarantee.pdf</t>
  </si>
  <si>
    <t>FAMILY HOUSING LEASED</t>
  </si>
  <si>
    <t>Military Family Housing units leased by the Air Force from private owners.</t>
  </si>
  <si>
    <t>https://www.wbdg.org/FFC/AF/AFMAN/711221_Family_Housing_Leased.pdf</t>
  </si>
  <si>
    <t>FAMILY HOUSING USA</t>
  </si>
  <si>
    <t>Prefabricated Military Family Housing units that are re-locatable.</t>
  </si>
  <si>
    <t>https://www.wbdg.org/FFC/AF/AFMAN/711231_Family_Housing_USA.pdf</t>
  </si>
  <si>
    <t>FAMILY HOUSING ATTACHED GARAGE</t>
  </si>
  <si>
    <t>This category code identifies those garages attached to military family housing units.</t>
  </si>
  <si>
    <t>https://www.wbdg.org/FFC/AF/AFMAN/711311_Family_Housing_Attached_Garage.pdf</t>
  </si>
  <si>
    <t>FAMILY HOUSING ATTACHED CARPORT</t>
  </si>
  <si>
    <t>Carports attached to Military Family Housing units.</t>
  </si>
  <si>
    <t>https://www.wbdg.org/FFC/AF/AFMAN/711312_Family_Housing_Attached_Carport.pdf</t>
  </si>
  <si>
    <t>FAMILY HOUSING HIGH RISE</t>
  </si>
  <si>
    <t>MOBILE HOME COURT SUPPORT FACILITY</t>
  </si>
  <si>
    <t>Those facilities required to support mobile homes in a trailer court. Hookups to water, electrical, sewer, etc. are among these support facilities. These facilities are paid for with appropriated funds.</t>
  </si>
  <si>
    <t>https://www.wbdg.org/FFC/AF/AFMAN/713352_Mobile_Home_Court_Support_Fac.pdf</t>
  </si>
  <si>
    <t>MOBILE HOME COURT PARKING AREA</t>
  </si>
  <si>
    <t>Mobile home court parking areas constructed with appropriated funds.</t>
  </si>
  <si>
    <t>https://www.wbdg.org/FFC/AF/AFMAN/713366_Mobile_Home_Court_Parking_Area.pdf</t>
  </si>
  <si>
    <t>GARAGE, FAMILY HOUSING, DETACHED</t>
  </si>
  <si>
    <t>Free standing garage adjacent to family housing unit.</t>
  </si>
  <si>
    <t>https://www.wbdg.org/FFC/AF/AFMAN/714431_Garage_Family_Housing_Detatched.pdf</t>
  </si>
  <si>
    <t>FAMILY HOUSING DETACHED CARPORT</t>
  </si>
  <si>
    <t>Free standing carports adjacent to family housing units.</t>
  </si>
  <si>
    <t>https://www.wbdg.org/FFC/AF/AFMAN/714432_Family_Housing_Detatched_Carport.pdf</t>
  </si>
  <si>
    <t>FAMILY HOUSING DETACHED STORAGE</t>
  </si>
  <si>
    <t>Free standing support utility structures for storage of lawn maintenance equipment and personal property.</t>
  </si>
  <si>
    <t>https://www.wbdg.org/FFC/AF/AFMAN/714433_Family_Housing_Detatched_Storage.pdf</t>
  </si>
  <si>
    <t>PERSONNEL REHAB CENTER FACILITY</t>
  </si>
  <si>
    <t>This facility is required to provide personnel rehabilitation to personnel in prison/confinement.</t>
  </si>
  <si>
    <t>https://www.wbdg.org/FFC/AF/AFMAN/721121_Personnel_Rehab_Center.pdf</t>
  </si>
  <si>
    <t>FEDERAL PRISON FACILITY</t>
  </si>
  <si>
    <t>Facility designed to house minimum security inmates. Functional space area includes sleeping quarters, administrative area, visiting area, library, and mail room.</t>
  </si>
  <si>
    <t>https://www.wbdg.org/FFC/AF/AFMAN/721123_Federal_Prison.pdf</t>
  </si>
  <si>
    <t>TRANSIENT UPH, ADVANCED INDIVIDUAL TRAINEES (AIT)</t>
  </si>
  <si>
    <t>A building that houses personnel attending MOS producing schools at locations other than Army training centers.</t>
  </si>
  <si>
    <t>https://www.wbdg.org/FFC/AF/AFMAN/721201_Transient_UPH,_Advan_Individual_Trainees.pdf</t>
  </si>
  <si>
    <t>DINING HALL IN AIRMAN DORMITORY</t>
  </si>
  <si>
    <t>Facility designed for inclusion within a dormitory.  This type facility must be justified by operational needs.</t>
  </si>
  <si>
    <t>https://www.wbdg.org/FFC/AF/AFMAN/721215_Dining_Hall-in_Airmen_Dorm.pdf</t>
  </si>
  <si>
    <t>DORMITORY, RECRUITS</t>
  </si>
  <si>
    <t>This facility is required to house unaccompanied personnel in the enlisted ranks and comparable-grade unaccompanied civilian employees. See AFH 32-1084 for criteria.</t>
  </si>
  <si>
    <t>https://www.wbdg.org/FFC/AF/AFMAN/721311_Dormitory_Recruits.pdf</t>
  </si>
  <si>
    <t>DORMITORY AIRMAN PERMANENT PARTY/PCS-STUDENT</t>
  </si>
  <si>
    <t>Dormitory Airman Permanent Party/PCS-STUDENT – This facility is required to house unaccompanied personnel in the enlisted ranks and comparable- grade unaccompanied civilian employees.</t>
  </si>
  <si>
    <t>https://www.wbdg.org/FFC/AF/AFMAN/721312_Dorm_Airman_Perm_Party_PCS_Student.pdf</t>
  </si>
  <si>
    <t>TECHNICAL TRAINING STUDENT HOUSING</t>
  </si>
  <si>
    <t>A facility used to house technical training students at Air Force bases where specific dormitories or portions thereof have been for use by technical training students. The number of students that could be housed in each room according to minimum standards established by AFI 32-6005. Unaccompanied Housing Management. Table 3.1, would define the capacity.</t>
  </si>
  <si>
    <t>https://www.wbdg.org/FFC/AF/AFMAN/721313_Technical_Training_Student_Housing.pdf</t>
  </si>
  <si>
    <t>This facility houses unaccompanied noncommissioned officers (NCO) and comparable- grade civilian employees ineligible for assignment to family housing. See AFH 32-1084 for criteria.</t>
  </si>
  <si>
    <t>https://www.wbdg.org/FFC/AF/AFMAN/721314_Dorm_Unaccompanied_NonCom.pdf</t>
  </si>
  <si>
    <t>DORMITORY VISITING AIRMAN QUARTERS</t>
  </si>
  <si>
    <t>https://www.wbdg.org/FFC/AF/AFMAN/721315_Dormitory_Visiting_Airman_Quarters.pdf</t>
  </si>
  <si>
    <t>DORMITORY UNACCOMPANIED - WOUNDED WARRIORS</t>
  </si>
  <si>
    <t>This facility is required to house unaccompanied personnel who have been wounded or injured during combat operations.</t>
  </si>
  <si>
    <t>https://www.wbdg.org/FFC/AF/AFMAN/721316_Dorm_Unaccompanied_Wounded_Warrio.pdf</t>
  </si>
  <si>
    <t>https://www.wbdg.org/FFC/AF/AFMAN/721321_Transient_UPH_Advance_Indiv_Trainees.pdf</t>
  </si>
  <si>
    <t>TRANSIENT UPH, ADVANCED SKILLS TRAINEES (AST)</t>
  </si>
  <si>
    <t>A building that houses personnel attending non-MOS producing schools of instruction at Army training centers and equivalent locations. This includes facilities for housing of students attending additional skills or advanced training such as Basic Noncommissioned Officers' Course, Advanced Noncommissioned Officers' Course, and Senior Noncommissioned Officers' Course.</t>
  </si>
  <si>
    <t>https://www.wbdg.org/FFC/AF/AFMAN/721322_Transient_UPH_Advance_Skill_Trainees.pdf</t>
  </si>
  <si>
    <t>UNACCOMPANIED PERSONNEL QUARTERS (MOBILIZATION, EXERCISE, AND DISASTER RESPONSE)</t>
  </si>
  <si>
    <t>A permanently constructed building (or portion of) utilizing conventional design and construction methods to be used for sleeping purposes or quarters.  The building shall be used to house unaccompanied military personnel and authorized civilians who are conducting wartime contingency operations, supporting major exercises, and/or recovering/responding to National or International disasters.</t>
  </si>
  <si>
    <t>https://www.wbdg.org/FFC/AF/AFMAN/721421_Unaccompanied_Personnel_Quarters.pdf</t>
  </si>
  <si>
    <t>FAST FOOD SERVICE</t>
  </si>
  <si>
    <t>Facility designed for fast food service and run by private contractors. Functional space area includes customer service area, food preparation and support, refrigerated storage, and dry storage.</t>
  </si>
  <si>
    <t>https://www.wbdg.org/FFC/AF/AFMAN/722345_Fast_Food_Service_Fac.pdf</t>
  </si>
  <si>
    <t>AIRMAN DINING HALLS (DETACHED)</t>
  </si>
  <si>
    <t>This facility includes:  refrigerated and dry storage space, food preparation and support space, dining room space, washing room, protected, washing-way, and patron toilets.</t>
  </si>
  <si>
    <t>https://www.wbdg.org/FFC/AF/AFMAN/722351_Airmen_Dining_Fac.pdf</t>
  </si>
  <si>
    <t>OFFICERS DINING HALLS (DETACHED)</t>
  </si>
  <si>
    <t>https://www.wbdg.org/FFC/AF/AFMAN/722356_Officers_Dining_Fac.pdf</t>
  </si>
  <si>
    <t>KITCHEN, CENTRAL PREPARATION</t>
  </si>
  <si>
    <t>Production operation kitchen where food is prepared either partially or completely for use in nearby appropriated fund dining halls or where foil pack meals are prepared for missile site feeding.</t>
  </si>
  <si>
    <t>https://www.wbdg.org/FFC/AF/AFMAN/723385_Kitchen_Central_Prep.pdf</t>
  </si>
  <si>
    <t>FLIGHT KITCHEN</t>
  </si>
  <si>
    <t>Facility designed to provide meal preparation for in-flight meals. Functional space area includes storage area, food preparation area, assembly and issue area and building support area.</t>
  </si>
  <si>
    <t>https://www.wbdg.org/FFC/AF/AFMAN/723388_Flight_Kitchen.pdf</t>
  </si>
  <si>
    <t>SANITARY LATRINE</t>
  </si>
  <si>
    <t>Facility which in and of itself, functions as a latrine.</t>
  </si>
  <si>
    <t>https://www.wbdg.org/FFC/AF/AFMAN/723392_Sanitary_Latrine.pdf</t>
  </si>
  <si>
    <t>CARPORT, UPH</t>
  </si>
  <si>
    <t>TROOP HOUSING - OTHER DETACHED FACILITIES</t>
  </si>
  <si>
    <t>OFFICER'S QUARTERS</t>
  </si>
  <si>
    <t>This facility houses unaccompanied officer personnel, comparable-grade civilian employees ineligible for assignment to family housing. Room configuration consists of a combination living room/bedroom, private bath and kitchen.</t>
  </si>
  <si>
    <t>https://www.wbdg.org/FFC/AF/AFMAN/723415_Officers_Quarters.pdf</t>
  </si>
  <si>
    <t>VISITING OFFICER'S QUARTERS</t>
  </si>
  <si>
    <t>Facility designed to house unaccompanied visiting officer personnel or civilian equivalents. Room configuration consists of a combination living room/bedroom, private bath and kitchen.</t>
  </si>
  <si>
    <t>https://www.wbdg.org/FFC/AF/AFMAN/724417_Visiting_Officers_Quarters.pdf</t>
  </si>
  <si>
    <t>CADET QUARTERS</t>
  </si>
  <si>
    <t>Facility designed to house cadets who attend either the U.S. Air Force Academy, Officer Training School or Reserve Officer Training School.</t>
  </si>
  <si>
    <t>https://www.wbdg.org/FFC/AF/AFMAN/724433_Cadet_Quarters.pdf</t>
  </si>
  <si>
    <t>HOUSING - EMERGENCY BUILDING</t>
  </si>
  <si>
    <t>TENT PAD</t>
  </si>
  <si>
    <t>A pad structure that serves as a base for a tent that provides temporary housing, showers, dining facilities, and company/battalion administration in emergency or training situations.</t>
  </si>
  <si>
    <t>https://www.wbdg.org/FFC/AF/AFMAN/725121_Tent_Pad.pdf</t>
  </si>
  <si>
    <t>CIVILIAN CAMP</t>
  </si>
  <si>
    <t>Those facilities used as dormitories by non-U.S. civilian employees organized in para-military organizations providing labor services, guard duty, transportation and other support.</t>
  </si>
  <si>
    <t>https://www.wbdg.org/FFC/AF/AFMAN/725513_Civilian_Camp.pdf</t>
  </si>
  <si>
    <t>CAMP TROOP</t>
  </si>
  <si>
    <t>Those facilities designed for housing a mixture of officer and enlisted personnel who are deployed on training exercises. These facilities provide bare minimum shelter which does not meet criteria for Dormitory space as defined in AFH 32-1084.</t>
  </si>
  <si>
    <t>https://www.wbdg.org/FFC/AF/AFMAN/725517_Camp_Troop.pdf</t>
  </si>
  <si>
    <t>FIRE STATION</t>
  </si>
  <si>
    <t>Facility designed to house fire protection vehicles, equipment and operating personnel of the base fire department. This facility is usually found in the community areas of the base as opposed to the Fire/Crash Rescue Station.</t>
  </si>
  <si>
    <t>https://www.wbdg.org/FFC/AF/AFMAN/730142_Fire_Station.pdf</t>
  </si>
  <si>
    <t>FIRE OBSERVATION TOWER AND COMM CENTER</t>
  </si>
  <si>
    <t>FIRE HOSE HOUSE</t>
  </si>
  <si>
    <t>Facility designed to provide weather protection for the storage of hoses, nozzles, and associated equipment.</t>
  </si>
  <si>
    <t>https://www.wbdg.org/FFC/AF/AFMAN/730147_Fire_Hose_House.pdf</t>
  </si>
  <si>
    <t>FORESTRY GUARD STATION</t>
  </si>
  <si>
    <t>Surveillance station designed to provide protection against forest fires. Each station consists of an observation tower and housing for the assigned forester and family.</t>
  </si>
  <si>
    <t>https://www.wbdg.org/FFC/AF/AFMAN/730151_Forestry_Guard_Station.pdf</t>
  </si>
  <si>
    <t>BAKERY</t>
  </si>
  <si>
    <t>Facility designed for support of base dining facilities by performing supplemental baking needs. Functional space area includes food preparation area, latrines, and building support area.</t>
  </si>
  <si>
    <t>https://www.wbdg.org/FFC/AF/AFMAN/730182_Bakery.pdf</t>
  </si>
  <si>
    <t>KITCHEN PASTRY</t>
  </si>
  <si>
    <t>This facility will comply with AFM 38-209. See AFH 32-1084 for criteria.</t>
  </si>
  <si>
    <t>https://www.wbdg.org//FFC/AF/AFMAN/730186</t>
  </si>
  <si>
    <t>BUS SHELTER</t>
  </si>
  <si>
    <t>Facility that provides protection from the elements for those waiting for transportation.</t>
  </si>
  <si>
    <t>https://www.wbdg.org/FFC/AF/AFMAN/730275_Bus_Shelter.pdf</t>
  </si>
  <si>
    <t>BUS STATION</t>
  </si>
  <si>
    <t>Stopping place for bus transportation and transfer of freight or passengers. Functional space area includes ticket counter, waiting area, and freight depot.</t>
  </si>
  <si>
    <t>https://www.wbdg.org/FFC/AF/AFMAN/730277_Bus_Station.pdf</t>
  </si>
  <si>
    <t>EDUCATION CENTER</t>
  </si>
  <si>
    <t>This facility provides for the advancement of the academic, technical, and occupational education of military personnel of all grades and ranks in order to enhance their potential to the service.</t>
  </si>
  <si>
    <t>https://www.wbdg.org/FFC/AF/AFMAN/730441_Education_Center.pdf</t>
  </si>
  <si>
    <t>POST OFFICE</t>
  </si>
  <si>
    <t>This facility is necessary for the efficient and normal conduct of business and the welfare of assigned personnel.</t>
  </si>
  <si>
    <t>https://www.wbdg.org/FFC/AF/AFMAN/730443_Central_Post_Office.pdf</t>
  </si>
  <si>
    <t>LAUNDRY-DRY CLEANING, BASE</t>
  </si>
  <si>
    <t>Facility designed to provide both laundry and dry cleaning service to Government organizations and individuals.</t>
  </si>
  <si>
    <t>https://www.wbdg.org/FFC/AF/AFMAN/730551_Laundry_Dry_Cleaning_Base.pdf</t>
  </si>
  <si>
    <t>BASE DRY CLEANING</t>
  </si>
  <si>
    <t>https://www.wbdg.org/FFC/AF/AFMAN/730652_Base_Dry_Cleaning.pdf</t>
  </si>
  <si>
    <t>ABOVE GROUND TORNADO SHELTER</t>
  </si>
  <si>
    <t>An enclosed, reinforced facility, generally within or beneath an existing building that provides protection against air attack, fallout, severe storms or other life-threatening events.</t>
  </si>
  <si>
    <t>https://www.wbdg.org/FFC/AF/AFMAN/730660_Above_Ground_Tornado_Shelter.pdf</t>
  </si>
  <si>
    <t>BASE LAUNDRY</t>
  </si>
  <si>
    <t>This facility provides only laundry and other textile care services to government organizations and individuals. The facility includes space to receive, identify, process, assemble and ship laundry, admin. &amp; personnel support area, equip. maintenance, storage, and a dock area.</t>
  </si>
  <si>
    <t>https://www.wbdg.org/FFC/AF/AFMAN/730711_Base_Laundry.pdf</t>
  </si>
  <si>
    <t>DEPOT LAUNDRY</t>
  </si>
  <si>
    <t>This facility provides laundry &amp; dry cleaning service on a regional basis. This facility includes space to receives, identify, assemble, and ship laundry, dry cleaning, and other type textile, admin. &amp; personnel support area, equipment maintenance, storage, and a dock area.</t>
  </si>
  <si>
    <t>https://www.wbdg.org/FFC/AF/AFMAN/730713_Depot_Laundry.pdf</t>
  </si>
  <si>
    <t>CLOTHING STORE</t>
  </si>
  <si>
    <t>This facility provides space for customers to select clothing and try it on to insure proper fit and appearance. Space requirements and storage space are given in AFH 32-1084.</t>
  </si>
  <si>
    <t>https://www.wbdg.org/FFC/AF/AFMAN/730717_Clothing_Store.pdf</t>
  </si>
  <si>
    <t>PRIVATELY OWNED VEHICLE INSPECTION STATION</t>
  </si>
  <si>
    <t>CHAPEL, BASE</t>
  </si>
  <si>
    <t>This facility includes narthex, ark, chancel with alter, pulpit, lectern, sedilia, nave, choir with pews, nave with pews, pew screens, choir and chaplain’s sacristy, refectory, personnel offices, confessionals, blessed sacrament room, and toilets and services rooms.</t>
  </si>
  <si>
    <t>https://www.wbdg.org/FFC/AF/AFMAN/730771_Base_Chapel.pdf</t>
  </si>
  <si>
    <t>RELIGIOUS EDUCATION FACILITY</t>
  </si>
  <si>
    <t>This religious facility includes classrooms for not less than four departments with semi- permanent partitions and movable partitions, kitchen, storage room, administrative offices, and toilets and services rooms.</t>
  </si>
  <si>
    <t>https://www.wbdg.org/FFC/AF/AFMAN/730772_Religious_Education_Facilities.pdf</t>
  </si>
  <si>
    <t>CHAPEL CENTER</t>
  </si>
  <si>
    <t>Religious facility with both chapel and religious education facility attached in order to form a single complex.</t>
  </si>
  <si>
    <t>https://www.wbdg.org/FFC/AF/AFMAN/730773_Chapel_Center.pdf</t>
  </si>
  <si>
    <t>HOSPITAL CHAPEL</t>
  </si>
  <si>
    <t>This facility serves patients and staff personnel on duty within composite medical facilities, and includes a altar, pulpit, sedilia, nave with pews, and open space for wheelchairs, sacristy, confessional and chaplain and chaplain services personnel offices.</t>
  </si>
  <si>
    <t>https://www.wbdg.org/FFC/AF/AFMAN/730774_Hospital_Chapel.pdf</t>
  </si>
  <si>
    <t>SCHOOL, DEPENDENT DINING HALL</t>
  </si>
  <si>
    <t>Student dining halls are required to support authorized overseas dependent boarding schools.</t>
  </si>
  <si>
    <t>https://www.wbdg.org/FFC/AF/AFMAN/730781_Dependent_Boarding_School_Dining_Hal.pdf</t>
  </si>
  <si>
    <t>SCHOOL, DEPENDENT DORMITORY</t>
  </si>
  <si>
    <t>Student dormitories are required to support authorized overseas dependent boarding schools.</t>
  </si>
  <si>
    <t>https://www.wbdg.org/FFC/AF/AFMAN/730782_Dependent_Boarding_School_Dorm.pdf</t>
  </si>
  <si>
    <t>SCHOOL, DEPENDENT DETACHED SUPPORT</t>
  </si>
  <si>
    <t>This code applies to three types of school facilities (direct classrooms, dining hall and dormitory, and central school operation).</t>
  </si>
  <si>
    <t>https://www.wbdg.org/FFC/AF/AFMAN/730783_Dependent_School_Detached_Support.pdf</t>
  </si>
  <si>
    <t>DEPENDENT SCHOOLS K-12</t>
  </si>
  <si>
    <t>Educational facility designed to accommodate children in K through grade 12.</t>
  </si>
  <si>
    <t>https://www.wbdg.org/FFC/AF/AFMAN/730787_Dependent_Schools_K_12.pdf</t>
  </si>
  <si>
    <t>SCHOOL, DEPENDENT NURSERY</t>
  </si>
  <si>
    <t>Facility designed to accommodate pre-kindergarten children. Since this facility is not part of the DOD overseas school system, the code is generally used to identify existing space used for this purpose.</t>
  </si>
  <si>
    <t>https://www.wbdg.org/FFC/AF/AFMAN/730789_Dependent_Schools_Nursery.pdf</t>
  </si>
  <si>
    <t>CORRECTION FACILITY</t>
  </si>
  <si>
    <t>Facility designed to provide treatment, training, administrative services, and custodial supervision for detained and pre-trial prisoners, enlisted post trial prisoners with short term sentences, and officers pending transfer to other correction facilities. See AFI 31-205 for criteria.</t>
  </si>
  <si>
    <t>https://www.wbdg.org/FFC/AF/AFMAN/730831_Correction_Facility.pdf</t>
  </si>
  <si>
    <t>VISITOR CONTR CENTER</t>
  </si>
  <si>
    <t>Facility located near the main entrance to Air Force installations and functions as an operating location for directory type information service, personnel identification, and visitors control point.</t>
  </si>
  <si>
    <t>https://www.wbdg.org/FFC/AF/AFMAN/730832_Visitor_Control_Center.pdf</t>
  </si>
  <si>
    <t>SECURITY POLICE DEFENSIVE FIGHTING POSITION</t>
  </si>
  <si>
    <t>‌https://www.wbdg.org/FFC/AF/AFMAN/730834_Sec_Forces_Defensive_Fighting_Position.pdf</t>
  </si>
  <si>
    <t>SECURITY POLICE OPERATIONS</t>
  </si>
  <si>
    <t>Facility designed for use as the law enforcement center at the installation level. Functional space areas include space for control elements, law enforcement, resource protection functions, base information security.</t>
  </si>
  <si>
    <t>https://www.wbdg.org/FFC/AF/AFMAN/730835_Security_Forces_Operations.pdf</t>
  </si>
  <si>
    <t>RESERVE FIRE TEAM FACILITY</t>
  </si>
  <si>
    <t>This facility is required at each site supporting surety weapons. It houses sensor annunciation systems, imaging consoles, and security communication gear.</t>
  </si>
  <si>
    <t>‌https://www.wbdg.org/FFC/AF/AFMAN/730836_Reserve_Fire_Team_Facility.pdf</t>
  </si>
  <si>
    <t>SECURITY POLICE ENTRY CONTR BUILDING</t>
  </si>
  <si>
    <t>A secured site, Entry Control Point.</t>
  </si>
  <si>
    <t>‌https://www.wbdg.org/FFC/AF/AFMAN/730837_Security_Entry_Control_Building.pdf</t>
  </si>
  <si>
    <t>MASTER SURVEILLANCE AND CONTR FACILITY</t>
  </si>
  <si>
    <t>‌https://www.wbdg.org/FFC/AF/AFMAN/730838_Master_Surveillance_Control_Facility.pdf</t>
  </si>
  <si>
    <t>ACCESS CONTROL FACILITY</t>
  </si>
  <si>
    <t>https://www.wbdg.org/FFC/AF/AFMAN/730839_Access_Control_Facility.pdf</t>
  </si>
  <si>
    <t>SECURITY POLICE KENNEL CANINE</t>
  </si>
  <si>
    <t>Facility designed for the care and upkeep of military working dogs. A beneficial environment is provided for the dogs so they can perform at peak efficiency.</t>
  </si>
  <si>
    <t>‌https://www.wbdg.org/FFC/AF/AFMAN/730841_SF_Kennel_Canine.pdf</t>
  </si>
  <si>
    <t>SECURITY POLICE KENNEL SUPPORT BUILDING</t>
  </si>
  <si>
    <t>Facility designed to provide support to the Canine Kennel.</t>
  </si>
  <si>
    <t>‌https://www.wbdg.org/FFC/AF/AFMAN/730842_SF_Kennel_Support_Facility.pdf</t>
  </si>
  <si>
    <t>MORTUARY</t>
  </si>
  <si>
    <t>A facility designed for the purpose of preparing (embalming) and/or holding remains prior to shipment to a port mortuary facility. The facility contains space for dry storage, refrigerated storage, administrative support, remains preparation, and the next of kin briefings. This code is used to identify the port mortuary.</t>
  </si>
  <si>
    <t>https://www.wbdg.org/FFC/AF/AFMAN/730911_Mortuary.pdf</t>
  </si>
  <si>
    <t>DRUG AND ALCOHOL ABUSE COUNSELING CENTER</t>
  </si>
  <si>
    <t>A building that offers substance abuse identification, prevention, and rehabilitation services to military personnel, Department of the Army civilians, and eligible family members. Patients do not reside at this type of facility.</t>
  </si>
  <si>
    <t>https://www.wbdg.org/FFC/AF/AFMAN/731421_Drug_Alcohol_Abuse_Counseling_Ctr.pdf</t>
  </si>
  <si>
    <t>INCLEMENT WEATHER SHELTER, BELOW GROUND</t>
  </si>
  <si>
    <t>Below Ground Shelter used to provide protection from inclement weather.</t>
  </si>
  <si>
    <t>https://www.wbdg.org/FFC/AF/AFMAN/738401_Inclement_Weather_Shelter_Below_Ground.pdf</t>
  </si>
  <si>
    <t>SMOKING SHELTER</t>
  </si>
  <si>
    <t>A permanently assigned enclosed building or enclosed space that provides protection from the weather for those personnel who choose to smoke.</t>
  </si>
  <si>
    <t>https://www.wbdg.org/FFC/AF/AFMAN/738421_Smoking_Shelter.pdf</t>
  </si>
  <si>
    <t>MISCELLANEOUS PERSONNEL SHELTER</t>
  </si>
  <si>
    <t>A facility to protect personnel or equipment from the elements, such as bus stops, smoking shelters, bicycle shelters, rain shelters, and mailbox enclosures.</t>
  </si>
  <si>
    <t>https://www.wbdg.org/FFC/AF/AFMAN/738499_Misc_Personnel_Shelter.pdf</t>
  </si>
  <si>
    <t>SEPARATE TOILET/SHOWER BUILDING</t>
  </si>
  <si>
    <t>A separate building that may contain sinks and/or showers in addition to toilets. This category includes toilet facilities located at training sites (such as a range, bivouac, or maneuver area) as well as those in general public use areas such as parks, picnic areas, pools, beaches, and athletic fields. Do not use when toilets are part of a larger building.</t>
  </si>
  <si>
    <t>https://www.wbdg.org/FFC/AF/AFMAN/738521_Separate_Toilet%20_Shower_Bldg.pdf</t>
  </si>
  <si>
    <t>ENCLOSED MALL</t>
  </si>
  <si>
    <t>Shopping center under one roof that combines the elements of a community shopping center with the main exchange, exchange outlets, commissary, credit union, and bank.</t>
  </si>
  <si>
    <t>https://www.wbdg.org/FFC/AF/AFMAN/740111_Enclosed_Mall.pdf</t>
  </si>
  <si>
    <t>BANK BRANCH</t>
  </si>
  <si>
    <t>Facility designed to provide banking service to Air Force installation patrons. Functional space areas include all required areas normally found in a banking facility.</t>
  </si>
  <si>
    <t>https://www.wbdg.org/FFC/AF/AFMAN/740153_Bank_Branch.pdf</t>
  </si>
  <si>
    <t>CREDIT UNION</t>
  </si>
  <si>
    <t>Facility designed to provide similar service as the Bank above. However, the facility is private and not under the control of DOD.</t>
  </si>
  <si>
    <t>https://www.wbdg.org/FFC/AF/AFMAN/740155_Credit_Union.pdf</t>
  </si>
  <si>
    <t>FAMILY SUPPORT CENTER</t>
  </si>
  <si>
    <t>This facility is provided for the purpose of providing military members and their family information on passports, voting, legal matters, insurance, retirement, military separation, career counseling, loans and so forth.</t>
  </si>
  <si>
    <t>https://www.wbdg.org/FFC/AF/AFMAN/740253_Airman_and_Family_Readiness_Center.pdf</t>
  </si>
  <si>
    <t>THRIFT SHP</t>
  </si>
  <si>
    <t>This facility is a “second hand store” operated on a non-profit basis where military members buy and sell used apparel, used household furniture, and equipment.</t>
  </si>
  <si>
    <t>https://www.wbdg.org/FFC/AF/AFMAN/740255_Thrift_Shop.pdf</t>
  </si>
  <si>
    <t>STORE, BOOK</t>
  </si>
  <si>
    <t>AAFES operated facility that supports the resale of books.</t>
  </si>
  <si>
    <t>STORE, COMMISSARY</t>
  </si>
  <si>
    <t>Facility designed to provide Air Force installation patrons with grocery store services. Functional space area includes all required areas normally found in a grocery store.</t>
  </si>
  <si>
    <t>https://www.wbdg.org/FFC/AF/AFMAN/740266_Commissary_Store.pdf</t>
  </si>
  <si>
    <t>CADET STORE</t>
  </si>
  <si>
    <t>This category code identifies the cadet clothing issue, barber/beauty shops and any concession type stores operated by cadet MWR.</t>
  </si>
  <si>
    <t>https://www.wbdg.org/FFC/AF/AFMAN/740267_Cadet_Store.pdf</t>
  </si>
  <si>
    <t>BASE PACKAGE STORE</t>
  </si>
  <si>
    <t>Facility designed to provide Air Force installation patrons with package store service. Functional space areas include a stockroom, a sales area, small office, latrines, and building support area.</t>
  </si>
  <si>
    <t>https://www.wbdg.org/FFC/AF/AFMAN/740269_Base_Package_Store.pdf</t>
  </si>
  <si>
    <t>ANIMAL CLINIC</t>
  </si>
  <si>
    <t>Facility designed for use in support of animal disease control. Functional space area includes administrative space, reception area, examination/treatment room, surgery, holding area for animals, and building support</t>
  </si>
  <si>
    <t>https://www.wbdg.org/FFC/AF/AFMAN/740270_Animal_Clinic.pdf</t>
  </si>
  <si>
    <t>ROD AND GUN CLUB</t>
  </si>
  <si>
    <t>This facility includes land and building space. The building includes space for offices, storage and sales areas, gun and ammunition maintenance, projector area, toilets and lounge. See AFH 32-1084 for criteria.</t>
  </si>
  <si>
    <t>https://www.wbdg.org/FFC/AF/AFMAN/740315_Rod_and_Gun_Club.pdf</t>
  </si>
  <si>
    <t>RECREATION CENTER</t>
  </si>
  <si>
    <t>This facility serves as a center of recreation to enhance the life of the Air Force community through recreation and leisure-time activities.</t>
  </si>
  <si>
    <t>https://www.wbdg.org/FFC/AF/AFMAN/740316_Recreation_Center.pdf</t>
  </si>
  <si>
    <t>AERO CLUB</t>
  </si>
  <si>
    <t>Facility designed to provide aircraft storage space for Air Force installation personnel who fly as a hobby.</t>
  </si>
  <si>
    <t>https://www.wbdg.org/FFC/AF/AFMAN/740317_Aero_Club.pdf</t>
  </si>
  <si>
    <t>EXCHANGE CAR WASH</t>
  </si>
  <si>
    <t>MWR OUTDOOR RECREATION CENTER</t>
  </si>
  <si>
    <t>EXCHANGE AMUSEMENT CENTER</t>
  </si>
  <si>
    <t>Facility which combines coin operated games with refreshments and snacks. Functional spaces include game area, food and drink vending machines, a small snack counter, and latrines.</t>
  </si>
  <si>
    <t>https://www.wbdg.org/FFC/AF/AFMAN/740379_Exchange_Amusement_Center.pdf</t>
  </si>
  <si>
    <t>EXCHANGE CAFETERIA SNACK BAR</t>
  </si>
  <si>
    <t>https://www.wbdg.org/FFC/AF/AFMAN/740381_Exchange_Food_Court_Snack_Bar.pdf</t>
  </si>
  <si>
    <t>EXCHANGE BRANCH</t>
  </si>
  <si>
    <t>https://www.wbdg.org/FFC/AF/AFMAN/740382_Branch_Exchange.pdf</t>
  </si>
  <si>
    <t>EXCHANGE SERVICE STATION</t>
  </si>
  <si>
    <t>Facility designed for the sale of oil, gasoline, automotive accessories, minor automotive repairs, lubrication service, tire and battery service, and vehicle safety inspections.</t>
  </si>
  <si>
    <t>https://www.wbdg.org/FFC/AF/AFMAN/740383_Exchange_Service_Station.pdf</t>
  </si>
  <si>
    <t>EXCHANGE LAUNDRY AND DRYCLEANING PLANT</t>
  </si>
  <si>
    <t>AAFES operated laundry and dry-cleaning service facility.</t>
  </si>
  <si>
    <t>https://www.wbdg.org/FFC/AF/AFMAN/740384_Exchange_Laundry_and_Dry_Cleaning_Plants.pdf</t>
  </si>
  <si>
    <t>EXCHANGE MAINTENANCE SHOP</t>
  </si>
  <si>
    <t>Facility designed as a repair shop for damaged exchange equipment and fixtures.</t>
  </si>
  <si>
    <t>https://www.wbdg.org/FFC/AF/AFMAN/740385_Exchange_Maintenance_Shop.pdf</t>
  </si>
  <si>
    <t>EXCHANGE ADMINISTRATION</t>
  </si>
  <si>
    <t>The main administrative offices of the local base exchange operations.</t>
  </si>
  <si>
    <t>https://www.wbdg.org/FFC/AF/AFMAN/740386_Exchange_Administration.pdf</t>
  </si>
  <si>
    <t>EXCHANGE RETAIL WAREHOUSE</t>
  </si>
  <si>
    <t>Facility designed for holding and storage of exchange merchandise required in addition to the main exchange store storage capabilities.</t>
  </si>
  <si>
    <t>https://www.wbdg.org/FFC/AF/AFMAN/740397_Central_Exchange_Warehouse.pdf</t>
  </si>
  <si>
    <t>EXCHANGE SALES STORE</t>
  </si>
  <si>
    <t>Facility designed as the main exchange retail store on the Air Force installation. Functional space areas include sales area, administrative offices, stock room, and building support area.</t>
  </si>
  <si>
    <t>https://www.wbdg.org/FFC/AF/AFMAN/740388_Exchange_Sales_Store_Main_Exchange.pdf</t>
  </si>
  <si>
    <t>EXCHANGE SERVICE OUTLET</t>
  </si>
  <si>
    <t>Special sales and service outlets considered branches of the main base exchange.</t>
  </si>
  <si>
    <t>https://www.wbdg.org/FFC/AF/AFMAN/740389_Exchange_Service_Outlet.pdf</t>
  </si>
  <si>
    <t>CENTRAL EXCHANGE ADMINISTRATION</t>
  </si>
  <si>
    <t>Facility designed to provide administrative services for a number of installations within a specified geographical area.</t>
  </si>
  <si>
    <t>https://www.wbdg.org/FFC/AF/AFMAN/740396_Central_Exchange_Administration.pdf</t>
  </si>
  <si>
    <t>CENTRAL EXCHANGE WAREHOUSE</t>
  </si>
  <si>
    <t>Regional warehouse that supports a number of installations within a specified geographical area.</t>
  </si>
  <si>
    <t>CENTRAL EXCHANGE SUPPORT FACILITY</t>
  </si>
  <si>
    <t>https://www.wbdg.org/FFC/AF/AFMAN/740398_Central_Exchange_Support_Facility.pdf</t>
  </si>
  <si>
    <t>TRANSIENT LODGING FACILITY (APPROPRIATED)</t>
  </si>
  <si>
    <t>Facility designed to provide short term temporary housing accommodation for military members, their dependents, relatives, and guests including hospital visitors.</t>
  </si>
  <si>
    <t>https://www.wbdg.org/FFC/AF/AFMAN/740443_Transient_Lodging_Facility.pdf</t>
  </si>
  <si>
    <t>FITNESS ROOM</t>
  </si>
  <si>
    <t>TRANSIENT LODGING FACILITY (NON-APPROPRIATED)</t>
  </si>
  <si>
    <t>TLF’s are required to provide short term temporary housing accommodation for military members, their dependents, relatives, and guest including hospital visitors.</t>
  </si>
  <si>
    <t>https://www.wbdg.org/FFC/AF/AFMAN/740457_Transient_Lodging_Facility_NA.pdf</t>
  </si>
  <si>
    <t>TRANSIENT LODGING SUPPORT BUILDING</t>
  </si>
  <si>
    <t>https://www.wbdg.org/FFC/AF/AFMAN/740459_Transient_Lodging_Support_Facility.pdf</t>
  </si>
  <si>
    <t>OPEN MESS, AIRMEN</t>
  </si>
  <si>
    <t>Open mess facility for lower grade enlisted personnel.</t>
  </si>
  <si>
    <t>https://www.wbdg.org/FFC/AF/AFMAN/740612_Open_Mess_Airmen.pdf</t>
  </si>
  <si>
    <t>CONSOLIDATED OPEN MESS</t>
  </si>
  <si>
    <t>https://www.wbdg.org/FFC/AF/AFMAN/740615_Consolidated_Open_Mess.pdf</t>
  </si>
  <si>
    <t>ENLISTED OPEN MESS</t>
  </si>
  <si>
    <t>This facility provides an open mess for non-commissioned officers.</t>
  </si>
  <si>
    <t>https://www.wbdg.org/FFC/AF/AFMAN/740617_Enlisted_Open_Mess.pdf</t>
  </si>
  <si>
    <t>OFFICER OPEN MESS</t>
  </si>
  <si>
    <t>Open Mess facility designed for Air Force Officer rank personnel. Functional space area is the same as for Enlisted Open Mess, but may include more meeting rooms and different sized rooms depending on the base population.</t>
  </si>
  <si>
    <t>https://www.wbdg.org/FFC/AF/AFMAN/740618_Officer_Open_Mess.pdf</t>
  </si>
  <si>
    <t>MASTER TELEVISION ANTENNA</t>
  </si>
  <si>
    <t>Code antennas used for the reception of television signals. These antennas are normally located in overseas and remote areas where reception is difficult.</t>
  </si>
  <si>
    <t>‌http://www.wbdg.org/FFC/AF/AFMAN/740657_Master_Television_Antenna.pdf</t>
  </si>
  <si>
    <t>ARTS AND CRAFTS CENTER</t>
  </si>
  <si>
    <t>Facility designed for arts and crafts activities such as printing, drawing, sculpture, ceramics, photography, woodworking, modeling, electronics and other hand crafts.</t>
  </si>
  <si>
    <t>https://www.wbdg.org/FFC/AF/AFMAN/740664_Arts_and_Crafts_Center.pdf</t>
  </si>
  <si>
    <t>HOBBY SHOP AUTOMOTIVE</t>
  </si>
  <si>
    <t>This facility serves to support off-duty activity in the maintenance, repair, modification, and improvement of vehicles on a self –help basis.</t>
  </si>
  <si>
    <t>https://www.wbdg.org/FFC/AF/AFMAN/740665_Hobby_Shop_Automotive.pdf</t>
  </si>
  <si>
    <t>RECREATION SITE LODGING</t>
  </si>
  <si>
    <t>Camping/recreation area which may be located on or off-base.</t>
  </si>
  <si>
    <t>https://www.wbdg.org/FFC/AF/AFMAN/740666_Recreation_Site_Lodging.pdf</t>
  </si>
  <si>
    <t>MISCELLANEOUS RECREATION BUILDING</t>
  </si>
  <si>
    <t>Facility designed to provide miscellaneous indoor recreation activities not included in other recreation building categories.</t>
  </si>
  <si>
    <t>https://www.wbdg.org/FFC/AF/AFMAN/740668_Indoor_Miscellaneous_Recreation_Building.pdf</t>
  </si>
  <si>
    <t>MULTI PURPOSE RECREATION BUILDING</t>
  </si>
  <si>
    <t>This facility provides space for religious, welfare, and recreational activities at installations with military strengths up to 500. It may include space for religious activities, service club, open mess, youth center or entertainment activities.</t>
  </si>
  <si>
    <t>https://www.wbdg.org/FFC/AF/AFMAN/740669_Multipurpose_Recreation_Building.pdf</t>
  </si>
  <si>
    <t>BOWLING CENTER</t>
  </si>
  <si>
    <t>Facility designed to provide bowling lane activities for installation military personnel.</t>
  </si>
  <si>
    <t>https://www.wbdg.org/FFC/AF/AFMAN/740671_Bowling_Center.pdf</t>
  </si>
  <si>
    <t>MWR SUPPLY AND NAF CENTRAL STORAGE</t>
  </si>
  <si>
    <t>Facility designed for storage and issue of MWR equipment, supplies, and merchandise at both on base and off base recreation sites.</t>
  </si>
  <si>
    <t>https://www.wbdg.org/FFC/AF/AFMAN/740672_MWR_Supply_and_NAF_Central_Storage.pdf</t>
  </si>
  <si>
    <t>GYMNASIUM</t>
  </si>
  <si>
    <t>This facility may provide space for latrines, showers, dressing rooms, lockers, squash, racquetball, handball, basketball, badminton courts, weight rooms, laundries, offices, and storage it is used for the daily physical training of military personnel.</t>
  </si>
  <si>
    <t>https://www.wbdg.org/FFC/AF/AFMAN/740674_Gymnasium_Fitness_Center.pdf</t>
  </si>
  <si>
    <t>BASE LIBRARY</t>
  </si>
  <si>
    <t>This facility is required for string and issuing books and pamphlets, periodicals newspapers, maps, records, music scores and similar materials for the educational and recreational benefit of the military personnel and their dependents.</t>
  </si>
  <si>
    <t>https://www.wbdg.org/FFC/AF/AFMAN/740675_Base_Library.pdf</t>
  </si>
  <si>
    <t>SWIMMING POOL, INDOOR</t>
  </si>
  <si>
    <t>Enclosed swimming pool designed for year round use by military personnel and their dependents.</t>
  </si>
  <si>
    <t>https://www.wbdg.org/FFC/AF/AFMAN/740677_Indoor_Swimming_Pool.pdf</t>
  </si>
  <si>
    <t>SKATING RINK</t>
  </si>
  <si>
    <t>Recreational facility designed for roller or ice skating use by military personnel and their dependents.</t>
  </si>
  <si>
    <t>https://www.wbdg.org/FFC/AF/AFMAN/740678_Indoor_Skating_Rink.pdf</t>
  </si>
  <si>
    <t>CADET SOCIAL CENTER</t>
  </si>
  <si>
    <t>Facility designed to provide recreation for cadets. Functional space areas include a ballroom, lounge, TV room, game rooms, cafeteria, cadet clubs, theater, and building support areas.</t>
  </si>
  <si>
    <t>https://www.wbdg.org/FFC/AF/AFMAN/740681_Cadet_Social_Center.pdf</t>
  </si>
  <si>
    <t>RED CROSS OFFICE</t>
  </si>
  <si>
    <t>Administrative facility designed for use by the local Red Cross director and staff. This space is often included in a headquarters building on the installation where space is available.</t>
  </si>
  <si>
    <t>https://www.wbdg.org/FFC/AF/AFMAN/740717_Red_Cross_Office.pdf</t>
  </si>
  <si>
    <t>RESTAURANT FUND MWR FACILITY</t>
  </si>
  <si>
    <t>Space occupied by income producing activities operated by the base restaurant fund that are not food service related i.e. Bowling Alley, Barber and Beauty Shop and Sundry Sales.</t>
  </si>
  <si>
    <t>https://www.wbdg.org/FFC/AF/AFMAN/740732_Restaurant_Fund_CWF_Facility.pdf</t>
  </si>
  <si>
    <t>CIVILIAN FUND MWR BUILDING</t>
  </si>
  <si>
    <t>Facility designed to support approved civilian MWR activities such as the golf club-house, gym, recreation centers, hobby shops, and sports equipment rental space.</t>
  </si>
  <si>
    <t>https://www.wbdg.org/FFC/AF/AFMAN/740733_Civilian_Fund_CWF_Facility.pdf</t>
  </si>
  <si>
    <t>RESTAURANT, BASE</t>
  </si>
  <si>
    <t>Facility designed to provide restaurant or cafeteria space. These facilities may include snack bars, vending machines, or other food service related activities.</t>
  </si>
  <si>
    <t>https://www.wbdg.org/FFC/AF/AFMAN/740735_Base_Restaurant.pdf</t>
  </si>
  <si>
    <t>MARINA SUPPORT BUILDING</t>
  </si>
  <si>
    <t>THEATER, BASE</t>
  </si>
  <si>
    <t>Facility designed for the showing of moving pictures, live stage production, and an auditorium for the assembly of base personnel for instruction or passing of information.</t>
  </si>
  <si>
    <t>https://www.wbdg.org/FFC/AF/AFMAN/740873_Base_Theater.pdf</t>
  </si>
  <si>
    <t>COMMUNITY/CONFERENCE CENTER</t>
  </si>
  <si>
    <t>A single or multi-use facility that houses a combination of community and conference activity functions, to include but not limited to catered events, training, conferences, and social events as well as the assembly of installation personnel for instruction and/or passing of information.  May include minimal administrative space for facility management. Also, within this meeting/training/conference/assembly space, include the secondary unit of measure for overall capacity of persons (PN).</t>
  </si>
  <si>
    <t>YOUTH CENTER</t>
  </si>
  <si>
    <t>This facility provides space to accommodate the indoor social activities of children 6-19 years of age. Space is provided for dancing, minor food and beverage service, games, music appreciation, and other related youth activities.</t>
  </si>
  <si>
    <t>https://www.wbdg.org/FFC/AF/AFMAN/740883_Youth_Center.pdf</t>
  </si>
  <si>
    <t>CHILD DEVELOPMENT CENTER</t>
  </si>
  <si>
    <t>This facility accommodates working mothers and serves other family circumstances requiring assistance in child care. The base child care program mostly involves children under 6 years old but includes children 6 to 12.</t>
  </si>
  <si>
    <t>https://www.wbdg.org/FFC/AF/AFMAN/740884_Child_Development_Center.pdf</t>
  </si>
  <si>
    <t>MORALE WELFARE REC PET KENNEL</t>
  </si>
  <si>
    <t>A building that provides boarding areas and kennels for the upkeep of privately owned animals belonging to Hunt Club members. These kennels are typically collocated with the Rod and Gun Club/Hunt Club and are used most extensively during hunting season or during training sessions for these dogs.</t>
  </si>
  <si>
    <t>https://www.wbdg.org/FFC/AF/AFMAN/744701_Morale_Welfare_Recreation_Pet_Kennel.pdf</t>
  </si>
  <si>
    <t>ATHLETIC FIELD, BASEBALL</t>
  </si>
  <si>
    <t>A fenced outdoor area for playing regulation or youth baseball. The area has a skinned infield surface with a grass or synthetic grass outfield. Area layout is in accordance with the U.S. Baseball Federation or appropriate youth rules specifications. Lighting and scoreboard are optional. Account for dugouts and scorers' shelter separately under Recreation Pavilion (750371). Account for scorers' booth, press box, concession stand, and storage buildings separately under Recreation Support Building (740668).</t>
  </si>
  <si>
    <t>https://www.wbdg.org/FFC/AF/AFMAN/750172_Athletic_Field_Baseball.pdf</t>
  </si>
  <si>
    <t>ATHLETIC FIELD, FOOTBALL/SOCCER</t>
  </si>
  <si>
    <t>Outdoor athletic field designed for junior football and soccer. These areas may be provided for dependents ages 6-19.</t>
  </si>
  <si>
    <t>https://www.wbdg.org/FFC/AF/AFMAN/750175_Athletic_Field_Football_Soccer.pdf</t>
  </si>
  <si>
    <t>ATHLETIC FIELD, TRACK</t>
  </si>
  <si>
    <t>Outdoor running track usually sited around a football field. A 400 meter running track is authorized per 1,000 military personnel.</t>
  </si>
  <si>
    <t>https://www.wbdg.org/FFC/AF/AFMAN/750177_Athletic_Field_Track.pdf</t>
  </si>
  <si>
    <t>ATHLETIC FIELD, SOFTBALL</t>
  </si>
  <si>
    <t>https://www.wbdg.org/FFC/AF/AFMAN/750178_Athletic_Field_Softball.pdf</t>
  </si>
  <si>
    <t>ATHLETIC FIELD, STANDARD</t>
  </si>
  <si>
    <t>Facility authorized at installations with a military strength over 10,000. The stands seating capacity cannot exceed one-third of the installation military strength.</t>
  </si>
  <si>
    <t>https://www.wbdg.org/FFC/AF/AFMAN/750179_Athletic_Field_Standard.pdf</t>
  </si>
  <si>
    <t>STADIUM</t>
  </si>
  <si>
    <t>Sports arena, usually oval or horseshoe-shaped seats with tiers of seats for spectators. The facility supports such sports as softball, baseball, football, and track events.</t>
  </si>
  <si>
    <t>https://www.wbdg.org/FFC/AF/AFMAN/750211_Stadium.pdf</t>
  </si>
  <si>
    <t>COURT, TENNIS</t>
  </si>
  <si>
    <t>Outdoor hardtop surfaced court designed for the game of tennis.</t>
  </si>
  <si>
    <t>https://www.wbdg.org/FFC/AF/AFMAN/750347_Tennis_Court.pdf</t>
  </si>
  <si>
    <t>PLATFORM TENNIS</t>
  </si>
  <si>
    <t>A platform (elevated court) surrounded with a taut fencing which allows play off the walls, as in racquetball and squash.</t>
  </si>
  <si>
    <t>COURT, RECREATION</t>
  </si>
  <si>
    <t>Any outdoor recreational courts not identified under specific types of courts or under other category codes.</t>
  </si>
  <si>
    <t>https://www.wbdg.org/FFC/AF/AFMAN/750349_Recreational_Court.pdf</t>
  </si>
  <si>
    <t>RECREATION PAVILION</t>
  </si>
  <si>
    <t>A structure for overhead protection of personnel and/or equipment from the weather elements at recreation facilities or areas such as parade fields, pools, beaches, parks, picnic areas, golf courses, and playgrounds. Such structures may include golf car and golf course maintenance vehicle covers, sun shelters, pavilions, scorers' shelters, baseball/softball dugouts, and so on. Winter pavilions support activities such as sledding, tobogganing, and skiing.  If the facility is completely enclosed with an entrance, use Miscellaneous Recreation Building (740668).</t>
  </si>
  <si>
    <t>https://www.wbdg.org/FFC/AF/AFMAN/750371_Outdoor_Recreation_Pavilion.pdf</t>
  </si>
  <si>
    <t>GOLF CLUBHOUSE</t>
  </si>
  <si>
    <t>Facility designed to provide support to golf courses on base. Functional space areas include locker rooms equipment storage and issue, golf clothing and equipment store, snack bar, lounge, and building support area.</t>
  </si>
  <si>
    <t>https://www.wbdg.org/FFC/AF/AFMAN/750422_Golf_Clubhouse.pdf</t>
  </si>
  <si>
    <t>GOLF EQUIPMENT BUILDING</t>
  </si>
  <si>
    <t>Facility designed for the storage and maintenance of golf carts and other related equipment.</t>
  </si>
  <si>
    <t>https://www.wbdg.org/FFC/AF/AFMAN/750423_Golf_Equipment_Building.pdf</t>
  </si>
  <si>
    <t>GOLF COURSE, 9 HOLE</t>
  </si>
  <si>
    <t>Outdoor recreation facility designed for use as a golf course having 9 holes.</t>
  </si>
  <si>
    <t>https://www.wbdg.org/FFC/AF/AFMAN/750426_9_Hole_Golf_Course.pdf</t>
  </si>
  <si>
    <t>GOLF COURSE, 18 HOLE</t>
  </si>
  <si>
    <t>Outdoor recreation facility designed for use as a golf course having the regulation 18 holes.</t>
  </si>
  <si>
    <t>https://www.wbdg.org/FFC/AF/AFMAN/750427_18_Hole_Golf_Course.pdf</t>
  </si>
  <si>
    <t>GOLF DRIVING RANGE</t>
  </si>
  <si>
    <t>Outdoor recreation facility designed for use as a golf driving range.</t>
  </si>
  <si>
    <t>https://www.wbdg.org/FFC/AF/AFMAN/750429_Golf_Driving_Range.pdf</t>
  </si>
  <si>
    <t>PITCH &amp; PUTT GOLF COURSE</t>
  </si>
  <si>
    <t>A smaller version of a regulation golf course, where the distance from tee to hole is normally less than 200 yards.</t>
  </si>
  <si>
    <t>RECREATION/PICNIC AREA</t>
  </si>
  <si>
    <t>This facility includes parks or picnic areas.</t>
  </si>
  <si>
    <t>MISCELLANEOUS OUTDOOR RECREATION FACILITY</t>
  </si>
  <si>
    <t>Facility designed to accommodate miscellaneous outdoor recreation such as a parcours trail (an outdoor exercise course), marina, or other miscellaneous outdoor recreation activities.</t>
  </si>
  <si>
    <t>https://www.wbdg.org/FFC/AF/AFMAN/750581_Miscellaneous_Outdoor_Recreational_Facility.pdf</t>
  </si>
  <si>
    <t>CIVILIAN OUTDOOR RECREATION FACILITY</t>
  </si>
  <si>
    <t>Those land and site improvements used for outdoor recreation and financed by the Civilian Welfare Fund.</t>
  </si>
  <si>
    <t>https://www.wbdg.org/FFC/AF/AFMAN/750582_Civilian_Welfare_Fund_Outdoor_Facility.pdf</t>
  </si>
  <si>
    <t>RIDING STABLES</t>
  </si>
  <si>
    <t>https://www.wbdg.org/FFC/AF/AFMAN/750583_Riding_Stables.pdf</t>
  </si>
  <si>
    <t>MARINA/BOAT RAMP</t>
  </si>
  <si>
    <t>​A waterfront facility operated by MWR that provides rental boats, a boat launch, and other waterfront amenities.</t>
  </si>
  <si>
    <t>FAMILY CAMPING AREA</t>
  </si>
  <si>
    <t>Camping area located on or near Air Force installations which support camping recreational activities for transient as well as local military personnel and their dependents.</t>
  </si>
  <si>
    <t>https://www.wbdg.org/FFC/AF/AFMAN/750611_Family_Camp_Grounds.pdf</t>
  </si>
  <si>
    <t>FAMILY CAMPING SUPPORT FACILITY</t>
  </si>
  <si>
    <t>Support building that includes toilets, lavatories, showers, service sink, and a washing machine. Size is 500 for 24 camping vehicles.</t>
  </si>
  <si>
    <t>https://www.wbdg.org/FFC/AF/AFMAN/750612_Family_Camping_Support_Facility.pdf</t>
  </si>
  <si>
    <t>PRIVATELY OWNED VEHICLE WASHRACK</t>
  </si>
  <si>
    <t>Facility designed for the washing of privately owned vehicles belonging to military members. This includes all necessary support equipment and utilities as well as anti-pollution provisions to meet current environmental policies.</t>
  </si>
  <si>
    <t>https://www.wbdg.org/FFC/AF/AFMAN/750663_Privately_Owned_Vehicle_Washrack.pdf</t>
  </si>
  <si>
    <t>SWIMMERS BATH HOUSE</t>
  </si>
  <si>
    <t>Facility designed for use as a swimmers bath house with necessary showers and lockers for protection of belongings.</t>
  </si>
  <si>
    <t>https://www.wbdg.org/FFC/AF/AFMAN/750811_Swimmers_Bath_House.pdf</t>
  </si>
  <si>
    <t>SWIMMING POOL, OUTDOOR</t>
  </si>
  <si>
    <t>https://www.wbdg.org/FFC/AF/AFMAN/750812_Consolidated_Swimming_Pool.pdf</t>
  </si>
  <si>
    <t>SWIMMING POOL WATER TREATMENT</t>
  </si>
  <si>
    <t>Separate water treatment facilities that support swimming pools and normally included as part of swimming pools or bath houses.</t>
  </si>
  <si>
    <t>https://www.wbdg.org/FFC/AF/AFMAN/750819_Swimming_Pool_Water_Treatment.pdf</t>
  </si>
  <si>
    <t>THEATER, OUTDOOR</t>
  </si>
  <si>
    <t>Facility designed to provide space as an outdoor theater.</t>
  </si>
  <si>
    <t>https://www.wbdg.org/FFC/AF/AFMAN/750835_Outdoor_Theater.pdf</t>
  </si>
  <si>
    <t>PLAYGROUND, GENERAL PURPOSE</t>
  </si>
  <si>
    <t>Outdoor play area structure set aside for recreation near family housing, schools, recreational areas, or child support service centers. Playgrounds provide for the outdoor recreational needs of children ages 5-12. Also use this category for play lots, which are recreational areas for preschool children up to 6 years of age. Each is an occurrence count of the number of playgrounds, not of individual pieces of playground equipment.</t>
  </si>
  <si>
    <t>RECREATIONAL PIER/PLATFORM</t>
  </si>
  <si>
    <t>A structure that may be used for a variety of purposes. The platform may be part of a nature trail or a deck provided for wildlife observation. Typically, the pier extends outward from the shoreline and is used for the berthing, fueling, or repair of recreational boats or vessels, both Government and privately-owned, or for fishing. Piers may be of the open (piling) or filled (earthen) type. Floating platforms and other floating equipage are excluded.</t>
  </si>
  <si>
    <t>RECREATIONAL PIER</t>
  </si>
  <si>
    <t>This CCN is used for stand-alone recreational pier facilities (e.g. fishing piers) where there is no existing Marina.</t>
  </si>
  <si>
    <t>MUSEUM BUILDING</t>
  </si>
  <si>
    <t>Facility designed as a special museum and located on an Air Force installation.</t>
  </si>
  <si>
    <t>https://www.wbdg.org/FFC/AF/AFMAN/760111_Museum_Building.pdf</t>
  </si>
  <si>
    <t>HERITAGE CENTER FACILITY</t>
  </si>
  <si>
    <t>PET CEMETERY</t>
  </si>
  <si>
    <t>A pet burial ground located on a Government-owned installation. Count the entire cemetery as 1 EA.</t>
  </si>
  <si>
    <t>COLUMBARIUM</t>
  </si>
  <si>
    <t>A structure for the placement and storage of cinerary urns.  Columbaria can be either integrated into an interior or boundary wall, or part of a mausoleum or another building.</t>
  </si>
  <si>
    <t>CEMETERY</t>
  </si>
  <si>
    <t>Those areas set aside for burial of the dead.</t>
  </si>
  <si>
    <t>https://www.wbdg.org/FFC/AF/AFMAN/760511_Cemetery.pdf</t>
  </si>
  <si>
    <t>MONUMENTS/MEMORIALS</t>
  </si>
  <si>
    <t>Those structures designated as monuments or memorials and located on Air Force installations.</t>
  </si>
  <si>
    <t>https://www.wbdg.org/FFC/AF/AFMAN/760512_Monuments_Memorials.pdf</t>
  </si>
  <si>
    <t>ELECTRIC POWER GENERATION NON-PLANT (ELECTRIC POWER, PHOTOVOLTAIC)</t>
  </si>
  <si>
    <t>A utility system that generates electric power as a result of exposure to direct sunlight or other light energy source.  The utility does not include a building to house the equipment associated with this electricity producing operation.</t>
  </si>
  <si>
    <t>TOTAL ENERGY PLANT BUILDING</t>
  </si>
  <si>
    <t>Facility designed to generate its own electricity, hot water, chilled water, steam to satisfy heating, ventilating and air conditioning and domestic hot water requirements to operate Wilford Hall USA Medical Center (WHMC).</t>
  </si>
  <si>
    <t>https://www.wbdg.org/FFC/AF/AFMAN/811144_Total_Energy_Plant_Building.pdf</t>
  </si>
  <si>
    <t>ELECTRIC POWER GENERATION PLANT (ELECTRIC POWER, PHOTOVOLTAIC)</t>
  </si>
  <si>
    <t>https://www.wbdg.org/FFC/AF/AFMAN/811145_Electric_Power_Generation_Plant.pdf</t>
  </si>
  <si>
    <t>WIND TURBINE</t>
  </si>
  <si>
    <t>A wind turbine is a rotary device that extracts energy from the wind. If the energy is converted to electricity, the machine is called a wind generator, wind turbine, wind turbine generator (WTG), wind power unit (WPU), wind energy converter (WEC), or aerogenerator.</t>
  </si>
  <si>
    <t>EMERGENCY ELECTRIC POWER GENERATION PLANT</t>
  </si>
  <si>
    <t>This facility may be authorized in accordance with AFI 32-1061 to provide emergency standby power to specified essential facilities such as hospitals and airfield lighting, including visual aids, navigation, communications, and critical command facilities.</t>
  </si>
  <si>
    <t>https://www.wbdg.org/FFC/AF/AFMAN/811147_Emergency_Electric_Power_Generator_Plant.pdf</t>
  </si>
  <si>
    <t>ELECTRIC POWER STATION BUILDING</t>
  </si>
  <si>
    <t>Facility designed for use as an electric power station.</t>
  </si>
  <si>
    <t>https://www.wbdg.org/FFC/AF/AFMAN/811149_Electric_Power_Station_Building.pdf</t>
  </si>
  <si>
    <t>STANDBY GENERATOR</t>
  </si>
  <si>
    <t>BATTERY ENERGY STORAGE SYSTEM</t>
  </si>
  <si>
    <t>PRIMARY DISTRIBUTION LINE OVERHEAD</t>
  </si>
  <si>
    <t>System and equipment of the overhead primary or higher voltage circuits of the system (poles, guys, cross arms, insulators, hardware, lighting arresters, fuses, line switches and associated equipment.</t>
  </si>
  <si>
    <t>https://www.wbdg.org/FFC/AF/AFMAN/812223_Primary_Overhead_Distribution_Line.pdf</t>
  </si>
  <si>
    <t>SECONDARY DISTRIBUTION LINE OVERHEAD</t>
  </si>
  <si>
    <t>This category code identifies those secondary distribution lines that are components of the base electrical distribution system. The above-ground secondary lines consist of conductors, insulators, service drops, control devices, etc.</t>
  </si>
  <si>
    <t>https://www.wbdg.org/FFC/AF/AFMAN/812224_Secondary_Overhead_Distribution_Line.pdf</t>
  </si>
  <si>
    <t>PRIMARY DISTRIBUTION LINE UNDERGROUND</t>
  </si>
  <si>
    <t>System and equipment of the underground primary electrical distribution system. The underground distribution primary line consists of ducts, man-holes, vaults, cables, pot heads, switches, protective devices, and associated equipment.</t>
  </si>
  <si>
    <t>https://www.wbdg.org/FFC/AF/AFMAN/812225_Primary_Distribution_Line_Underground.pdf</t>
  </si>
  <si>
    <t>SECONDARY DISTRIBUTION LINE UNDERGROUND</t>
  </si>
  <si>
    <t>Utility component of the base electric distribution system.  The underground secondary system consists of conductors, ducts, splice boxes, manholes, services, control and protective devices and associated equipment</t>
  </si>
  <si>
    <t>https://www.wbdg.org/FFC/AF/AFMAN/812226_Secondary_Distribution_Line_Underground.pdf</t>
  </si>
  <si>
    <t>EXTERIOR AREA LIGHTING</t>
  </si>
  <si>
    <t>Exterior lighting designed to provide visible space for parking lots, streets, aircraft parking apron aircraft alert areas, and security lighting for such areas as a weapons storage area, etc.</t>
  </si>
  <si>
    <t>https://www.wbdg.org/FFC/AF/AFMAN/812926_Exterior_Area_Lighting.pdf</t>
  </si>
  <si>
    <t>TRAFFIC LIGHTS</t>
  </si>
  <si>
    <t>Electronically operated signal lights used to direct or control traffic.</t>
  </si>
  <si>
    <t>ELECTRIC SWITCHING STATION</t>
  </si>
  <si>
    <t>This category code identifies those facilities that have no transformers and used for routing or rerouting high voltage feeders. All air or oil switches in the installation primary distribution lines (600-1500 volts) should be charged to the distribution system.</t>
  </si>
  <si>
    <t>https://www.wbdg.org/FFC/AF/AFMAN/813228_Electric_Switching_Station.pdf</t>
  </si>
  <si>
    <t>ELECTRIC SUBSTATION</t>
  </si>
  <si>
    <t>https://www.wbdg.org/FFC/AF/AFMAN/813231_Electric_Substation.pdf</t>
  </si>
  <si>
    <t>TRANSFORMER STATION 500KV OR LESS</t>
  </si>
  <si>
    <t>Transformers transform the electrical power on the primary side to a lower or higher voltage on the secondary side to serve a facility or several facilities. Use the kilovolt ampere (KVA) rating that is found on the nameplate on the transformer or obtained from the manufacturer. It is the lowest rating when multiple ratings are provided (i.e. 12000/16000/20000 – OA/FA/FOA)].</t>
  </si>
  <si>
    <t>TRANSFORMERS</t>
  </si>
  <si>
    <t>Transformers are electrical system components that convert the supplied power (incoming) voltage before transmitting it further (outgoing) in the electrical distribution network. Transformers convert from lower to higher voltage (step-up transformers) and convert from higher to lower voltage (step-down transformers). A transformer is similar in function to a substation but transforms the voltage from the distribution system to a user voltage. Transformers may be pole-mounted, pad-mounted, or housed in a building. This code does not include a building to house the equipment or the pad on which the equipment may be mounted.</t>
  </si>
  <si>
    <t>LIGHTNING PROTECTION SYSTEM, STANDALONE</t>
  </si>
  <si>
    <t>A permanent stand-alone outdoor system, installed to protect structures, equipment and personnel from lightning strikes. The system may include an interconnected assembly of lightning rods that are grounded to divert lightning away from structures. Individual rods are mounted on poles or supporting structures. Count each pole or supporting structure that contains one or more lightning rods as one each. Do not report lightning rods fixed to a specific building or structures as a separate real property asset, those are component parts of the building or structure to which they are affixed.</t>
  </si>
  <si>
    <t>COAL YARD</t>
  </si>
  <si>
    <t>Area designated for the storage and handling of coal.</t>
  </si>
  <si>
    <t>https://www.wbdg.org/FFC/AF/AFMAN/821111_Coal_Yard.pdf</t>
  </si>
  <si>
    <t>HEATING FUEL OIL STORAGE</t>
  </si>
  <si>
    <t>Underground tanks used to store diesel fuel for use in operation of central heating plants.</t>
  </si>
  <si>
    <t>‌http://www.wbdg.org/FFC/AF/AFMAN/821112_Heating_Fuel_Oil_Storage.pdf</t>
  </si>
  <si>
    <t>HEATING FROM CENTRAL PLANT</t>
  </si>
  <si>
    <t>Facilities that receive heat from a central plant and distribute it to one or more buildings.  Mechanical rooms may be part of the facility or standalone.</t>
  </si>
  <si>
    <t>https://www.wbdg.org/FFC/AF/AFMAN/821113_Heating_Central_Plant.pdf</t>
  </si>
  <si>
    <t>HEATING PLANT</t>
  </si>
  <si>
    <t>This facility provides government owned generation of heat in the 750 to 3500 MBTU capacity range. Please note MBs DO NOT EQUAL MBTUs. MBTUs are Thousands of British Thermal Units. Convert MBTUs to MB by dividing by 1,000; Example 50,000 MBTUs/1000 = 50MBs.</t>
  </si>
  <si>
    <t>https://www.wbdg.org/FFC/AF/AFMAN/821115_Heating_Plant_750_3500_MBTU.pdf</t>
  </si>
  <si>
    <t>HEATING FACILITY BUILDING</t>
  </si>
  <si>
    <t>This facility contains a heating plant (including steam) that provides service to two or more facilities. This code may also be used for heating plant space of 500’ or more when the plant provides service only to the facility in which the plant is located.</t>
  </si>
  <si>
    <t>https://www.wbdg.org/FFC/AF/AFMAN/821117_Heating_Facility_Building.pdf</t>
  </si>
  <si>
    <t>STEAM PLANT INDUSTRIAL</t>
  </si>
  <si>
    <t>Industrial plant that produces steam for other than heating purposes.</t>
  </si>
  <si>
    <t>https://www.wbdg.org/FFC/AF/AFMAN/821155_Steam_Plant_Industrial.pdf</t>
  </si>
  <si>
    <t>STEAM FACILITY BUILDING</t>
  </si>
  <si>
    <t>This facility contains a heating plant that provides steam service to two or more facilities.</t>
  </si>
  <si>
    <t>‌https://www.wbdg.org/FFC/AF/AFMAN/821156_Steam_Facility_Building.pdf</t>
  </si>
  <si>
    <t>HEATING PLANT, GEOTHERMAL (ENVIRONMENTAL)</t>
  </si>
  <si>
    <t>A utility system to harness geothermal energy for heat generation purposes.  Typically, the utility includes equipment such as steam wells, piping system, and turbine generators.  The utility does not include a building to house the equipment (use 821117, Heating Plant Building).</t>
  </si>
  <si>
    <t>HOT WATER MAINS</t>
  </si>
  <si>
    <t>Hot water supply and return lines used in an exterior heat distribution system to heat buildings on a base wide centralized heat system.</t>
  </si>
  <si>
    <t>https://www.wbdg.org/FFC/AF/AFMAN/822245_Hot_Water_Mains.pdf</t>
  </si>
  <si>
    <t>HOT WATER PUMP STATION</t>
  </si>
  <si>
    <t>Facility designed to provide support by boosting the output accomplished by the main heat plant pumps.</t>
  </si>
  <si>
    <t>https://www.wbdg.org/FFC/AF/AFMAN/822248_Hot_Water_Pump_Station.pdf</t>
  </si>
  <si>
    <t>STEAM HEATING MAINS</t>
  </si>
  <si>
    <t>Steam supply and condensate return lines used in an exterior heat distribution system used to heat buildings from a central plant.</t>
  </si>
  <si>
    <t>https://www.wbdg.org/FFC/AF/AFMAN/822265_Steam_Heating_Mains.pdf</t>
  </si>
  <si>
    <t>CONDENSATE RETURN PUMP STATION</t>
  </si>
  <si>
    <t>Facility designed for returning condensate caused by steam heat from the building to the central steam heat plants.</t>
  </si>
  <si>
    <t>https://www.wbdg.org/FFC/AF/AFMAN/822268_Condensate_Return_Pump_Station.pdf</t>
  </si>
  <si>
    <t>HEAT GAS SOURCE</t>
  </si>
  <si>
    <t>A plant for the production of gas to be used directly in heat production.</t>
  </si>
  <si>
    <t>https://www.wbdg.org/FFC/AF/AFMAN/823111_Heat_Gas_Source.pdf</t>
  </si>
  <si>
    <t>GAS COMPRESSOR BUILDING</t>
  </si>
  <si>
    <t>Facility that contains compressors and associated equipment used to pressurize natural gas for heating.</t>
  </si>
  <si>
    <t>https://www.wbdg.org/FFC/AF/AFMAN/823243_Gas_Compressor.pdf</t>
  </si>
  <si>
    <t>GAS STORAGE</t>
  </si>
  <si>
    <t>Any tank or other facility used to store gas as a heating fuel.</t>
  </si>
  <si>
    <t>https://www.wbdg.org/FFC/AF/AFMAN/823244_Gas_Storage.pdf</t>
  </si>
  <si>
    <t>GAS VAPORIZOR BUILDING</t>
  </si>
  <si>
    <t>Those facilities and equipment used to vaporize any gas used as a facility heating fuel.</t>
  </si>
  <si>
    <t>https://www.wbdg.org/FFC/AF/AFMAN/823248_Gas_Vaporizer.pdf</t>
  </si>
  <si>
    <t>GAS METER FACILITY</t>
  </si>
  <si>
    <t>Facility designed to house gas metering equipment used to measure the flow rate, pressure, temperature, etc. of any gas used for heating fuel.</t>
  </si>
  <si>
    <t>https://www.wbdg.org/FFC/AF/AFMAN/824462_Gas_Meter_Facility.pdf</t>
  </si>
  <si>
    <t>GAS MAINS</t>
  </si>
  <si>
    <t>Gas supply piping that runs from the central heat plant to the facilities requiring heat.</t>
  </si>
  <si>
    <t>https://www.wbdg.org/FFC/AF/AFMAN/824464_Gas_Mains.pdf</t>
  </si>
  <si>
    <t>GAS ODORIZER FACILITY</t>
  </si>
  <si>
    <t>Facility that contains the necessary equipment required to odorize gas fuel for leak detection purposes.</t>
  </si>
  <si>
    <t>https://www.wbdg.org/FFC/AF/AFMAN/824466_Gas_Odorizer_Facility.pdf</t>
  </si>
  <si>
    <t>GAS VALVE FACILITY</t>
  </si>
  <si>
    <t>Facility that contains valves and other equipment necessary to regulate heating gas flow and/or pressure.</t>
  </si>
  <si>
    <t>https://www.wbdg.org/FFC/AF/AFMAN/824468_Gas_Valve_Facility.pdf</t>
  </si>
  <si>
    <t>AIR-CONDITIONING/REFRIGERATION PLANT</t>
  </si>
  <si>
    <t>An air-conditioning/refrigeration plant provides air cooling and/or refrigeration, including that associated with cold storage warehouses. The utility includes equipment such as a heat exchanger with evaporator, expansion vessel and condenser, compressor, cooling medium, air or water cooling, chilled water system, condensate collection and return, pumps, valves, and control systems. The utility does not include a building for housing the equipment (use 43110, Cold Storage Building, Depot Level; 43211, Cold Storage Building, Installation; 89120, Plant/Utilities Building; 89126, Refrigeration/Air-Conditioning Building; or 89127, Combined Air-Conditioning/Heat Plant Building as appropriate).</t>
  </si>
  <si>
    <t>AIR CONDITIONING PLANT OVER 100 TONS</t>
  </si>
  <si>
    <t>Central air conditioning plant that houses refrigeration equipment with capacities the meet or exceed 100 tons.</t>
  </si>
  <si>
    <t>https://www.wbdg.org/FFC/AF/AFMAN/826123_Air_Conditioning_Plant_Over_100_Tons.pdf</t>
  </si>
  <si>
    <t>CHILLED WATER EXTERIOR DISTRIBUTION LINE</t>
  </si>
  <si>
    <t>Exterior chilled water distribution piping that runs from the central air conditioning plant to the facilities requiring air conditioning.</t>
  </si>
  <si>
    <t>https://www.wbdg.org/FFC/AF/AFMAN/827111_Chilled_Water_Exterior_Distribution_Line.pdf</t>
  </si>
  <si>
    <t>INDUSTRIAL WASTE TREATMENT AND DISPOSAL</t>
  </si>
  <si>
    <t>Facility designed for treating and disposing of industrial waste generated by corrosion control, plating, maintenance, photo processing, etc.</t>
  </si>
  <si>
    <t>https://www.wbdg.org/FFC/AF/AFMAN/831155_Industrial_Waste_Treatment_and_Disposal_Facility.pdf</t>
  </si>
  <si>
    <t>INDUSTRIAL WASTE FUEL SPILL COLLECTION</t>
  </si>
  <si>
    <t>https://www.wbdg.org/FFC/AF/AFMAN/831157_Industrial_Waste_Fuel_Spill_Collection.pdf</t>
  </si>
  <si>
    <t>SEWAGE TREATMENT AND DISPOSAL</t>
  </si>
  <si>
    <t>This category code identifies sanitary sewage treatment and disposal components other than buildings and sewerage. This includes items such as setting basins, trickling filters, tanks, digester, etc. (also includes treatment of minor amounts of industrial waste water).</t>
  </si>
  <si>
    <t>https://www.wbdg.org/FFC/AF/AFMAN/831165_Sewage_Treatment_and_Disposal.pdf</t>
  </si>
  <si>
    <t>WASTE TREATMENT BUILDING</t>
  </si>
  <si>
    <t>Facility specifically designed for the treatment of wastewater.</t>
  </si>
  <si>
    <t>https://www.wbdg.org/FFC/AF/AFMAN/831168_Waste_Treatment_Building.pdf</t>
  </si>
  <si>
    <t>SEWAGE SEPTIC TANK</t>
  </si>
  <si>
    <t>Septic tank facility to include drain tile and piping that serves individual facilities that generate domestic wastewater.</t>
  </si>
  <si>
    <t>https://www.wbdg.org/FFC/AF/AFMAN/831169_Sewage_Septic_Tank.pdf</t>
  </si>
  <si>
    <t>RADIOACTIVE WASTE BURIAL SITE</t>
  </si>
  <si>
    <t>Locations or sites where radioactive materials or wastes are buried.</t>
  </si>
  <si>
    <t>https://www.wbdg.org/FFC/AF/AFMAN/831171_Radioactive_Waste_Burial_Site.pdf</t>
  </si>
  <si>
    <t>RADIOACTIVE WASTE DISPOSAL</t>
  </si>
  <si>
    <t>This category code identifies those facilities or location used exclusively for storage of radioactive materials and for which a definitive record of decontamination and decommissioning with release to unrestrictive use does not exist.</t>
  </si>
  <si>
    <t>https://www.wbdg.org/FFC/AF/AFMAN/831172_Disposal_Radioactive_Waste.pdf</t>
  </si>
  <si>
    <t>An open range used to dispose of unserviceable air munitions, incendiaries, or chemical material by burning or otherwise crushing to reduce volume for disposal.</t>
  </si>
  <si>
    <t>https://www.wbdg.org/FFC/AF/AFMAN/831173_Demolition_and_Burn_Facility.pdf</t>
  </si>
  <si>
    <t>HAZARDOUS WASTE STORAGE &amp; TRANSFER FACILITY</t>
  </si>
  <si>
    <t>​A storage facility for the containment and shipment of hazardous wastes.  Can be short term or long term.</t>
  </si>
  <si>
    <t>SEPTIC LAGOONS - PONDS</t>
  </si>
  <si>
    <t>Lagoon septic systems consist of one or more lagoons/ponds designed to receive, hold and treat wastewater.</t>
  </si>
  <si>
    <t>INDUSTRIAL WASTE MAIN</t>
  </si>
  <si>
    <t>Sewage collection mains serving the industrial waste water treatment and disposal system.</t>
  </si>
  <si>
    <t>https://www.wbdg.org/FFC/AF/AFMAN/832255_Industrial_Waste_Main.pdf</t>
  </si>
  <si>
    <t>SANITARY SEWAGE MAIN</t>
  </si>
  <si>
    <t>Sewage collection mains serving the sanitary (domestic) wastewater treatment and disposal system.</t>
  </si>
  <si>
    <t>https://www.wbdg.org/FFC/AF/AFMAN/832266_Sanitary_Sewage_Mains.pdf</t>
  </si>
  <si>
    <t>SANITARY SEWAGE PUMP STATION</t>
  </si>
  <si>
    <t>Facility designed for the transfer of sewage to treatment stations. Equipment includes pits, pumping equipment, controls, and various structures.</t>
  </si>
  <si>
    <t>https://www.wbdg.org/FFC/AF/AFMAN/832267_Sanitary_Sewage_Pump_Station.pdf</t>
  </si>
  <si>
    <t>RECYCLING CENTER</t>
  </si>
  <si>
    <t>This facility serves as a collection, sorting, storage, and shipping center for recyclable materials and products. Recycled materials are forwarded to together government or commercial recycling centers. There are no planning criteria for this facility, each requirement will require individual justification with detailed data on operational methods, equipment required, volume of processed containers and need for enclosed building space.</t>
  </si>
  <si>
    <t>INCINERATOR FACILITY</t>
  </si>
  <si>
    <t>GARBAGE STAND</t>
  </si>
  <si>
    <t>A paved area designated for the storage of trash receptacles, usually dumpsters. If there is a perimeter wall/fencing, it may be recorded using category code 872248, Fence Interior. Garbage Stand UOM quantity is separate and shall not be included within an associated Road/Parking Lot/Driveway.</t>
  </si>
  <si>
    <t>SOLID WASTE DISPOSAL FACILITY</t>
  </si>
  <si>
    <t>Facility designed for the disposal of solid waste and does not include hazardous waste.</t>
  </si>
  <si>
    <t>https://www.wbdg.org/FFC/AF/AFMAN/833354_Solid_Waste_Disposal_Facility.pdf</t>
  </si>
  <si>
    <t>SOLID WASTE REPOSITORY</t>
  </si>
  <si>
    <t>Container designed for the storage and eventual transfer of solid waste. Hazardous materials are prohibited from this type disposal.</t>
  </si>
  <si>
    <t>https://www.wbdg.org/FFC/AF/AFMAN/833356_Solid_Waste_Repository.pdf</t>
  </si>
  <si>
    <t>GARBAGE CONTAINER WASHRACK</t>
  </si>
  <si>
    <t>This facility is comprised of a 20’ by 20’ concrete wash pad with drain, grease trap, and spray nozzles. There is a 10’ by 12’ block building housing a water heater, storage tanks, air compressor, and a related high pressure water and stem cleaning system.</t>
  </si>
  <si>
    <t>‌https://www.wbdg.org/FFC/AF/AFMAN/833358_Garbage_Container_Washrack.pdf</t>
  </si>
  <si>
    <t>Sanitary landfill for the disposal of non-hazardous solid waste.</t>
  </si>
  <si>
    <t>HAZARDOUS/WASTE DISPOSAL LANDFILL</t>
  </si>
  <si>
    <t>This category code identifies those landfills that are used for the disposal of hazardous/waste as defined by 40 CFR 261. Standards for permitted hazardous permitted hazardous/waste landfills are given in 40 CFR 264, Subpart N—Landfills.</t>
  </si>
  <si>
    <t>https://www.wbdg.org/FFC/AF/AFMAN/833361_Hazardous_Waste_Disposal_Landfill.pdf</t>
  </si>
  <si>
    <t>WATER SUPPLY MAINS</t>
  </si>
  <si>
    <t>Pipes or conduits that supply water from the water source to the treatment plant. Typically, this category includes pipelines, valves, and access manholes.</t>
  </si>
  <si>
    <t>https://www.wbdg.org/FFC/AF/AFMAN/841161_Water_Supply_Mains.pdf</t>
  </si>
  <si>
    <t>COMMERCIAL WATER SUPPLY</t>
  </si>
  <si>
    <t>Facility owned and operated by entities other than the Federal Government. The water is supplied for use by the Air Force.</t>
  </si>
  <si>
    <t>https://www.wbdg.org/FFC/AF/AFMAN/841162_Commercial_Water_Supply.pdf</t>
  </si>
  <si>
    <t>SURFACE WATER SUPPLY</t>
  </si>
  <si>
    <t>DELETION PROPOSED IN FY 11 RPCS ***USE CODE 841425***</t>
  </si>
  <si>
    <t>https://www.wbdg.org/FFC/AF/AFMAN/841163_Surface_Water_Supply.pdf</t>
  </si>
  <si>
    <t>WATER SUPPLY TREATMENT FACILITY</t>
  </si>
  <si>
    <t>Domestic water treatment components other than buildings and mains. Equipment includes settling basins, filters, chemical feeders, etc.</t>
  </si>
  <si>
    <t>https://www.wbdg.org/FFC/AF/AFMAN/841165_Water_Supply_Treatment_Facility.pdf</t>
  </si>
  <si>
    <t>WATER WELL</t>
  </si>
  <si>
    <t>https://www.wbdg.org/FFC/AF/AFMAN/841166_Water_Well.pdf</t>
  </si>
  <si>
    <t>WATER SUPPLY BUILDING</t>
  </si>
  <si>
    <t>Facility designed to house water supply treatment, storage, and distribution components within the water supply system</t>
  </si>
  <si>
    <t>https://www.wbdg.org/FFC/AF/AFMAN/841169_Water_Supply_Building.pdf</t>
  </si>
  <si>
    <t>WATER STORAGE DAM</t>
  </si>
  <si>
    <t>Facility designed to impound surface water for domestic, industrial, or recreational purposes. The dam is usually used in conjunction with a water storage reservoir.</t>
  </si>
  <si>
    <t>https://www.wbdg.org/FFC/AF/AFMAN/841423_Water_Storage_Dam.pdf</t>
  </si>
  <si>
    <t>WATER STORAGE RESERVOIR</t>
  </si>
  <si>
    <t>Surface water impoundment area or basin constructed for this purpose. The facility is used to store water for domestic, industrial, or recreational purposes.</t>
  </si>
  <si>
    <t>https://www.wbdg.org/FFC/AF/AFMAN/841425_Water_Storage_Reservoir.pdf</t>
  </si>
  <si>
    <t>STORM WATER POND</t>
  </si>
  <si>
    <t>Stormwater ponds are constructed to collect stormwater runoff to safeguard water quality by collecting and treating stormwater runoff and to protect against flooding.</t>
  </si>
  <si>
    <t>WATER TANK STORAGE</t>
  </si>
  <si>
    <t>Water storage tanks, either elevated or ground level, used to store water for either domestic or industrial requirements.</t>
  </si>
  <si>
    <t>https://www.wbdg.org/FFC/AF/AFMAN/841427_Water_Tank_Storage.pdf</t>
  </si>
  <si>
    <t>WATER DISTRIBUTION LINE, POTABLE</t>
  </si>
  <si>
    <t>All pipes that convey potable water from the treatment plant to the end user. Lateral lines.</t>
  </si>
  <si>
    <t>https://www.wbdg.org/FFC/AF/AFMAN/842245_Water_Distribution_Line_Potable.pdf</t>
  </si>
  <si>
    <t>WATER PUMP STATION</t>
  </si>
  <si>
    <t>Station with a water pump that transfers either domestic or industrial water.</t>
  </si>
  <si>
    <t>https://www.wbdg.org/FFC/AF/AFMAN/842249_Water_Pump_Station_Potable.pdf</t>
  </si>
  <si>
    <t>FIRE PROTECTION WATER</t>
  </si>
  <si>
    <t>This category code is for equipment that pumps water from underground sources to the fire protection system. The primary unit of measure is well capacity in gallons per minute (GM)</t>
  </si>
  <si>
    <t>RESERVOIRS - FIRE PROTECTION WATER</t>
  </si>
  <si>
    <t>FIRE PROTECTION WATER MAINS</t>
  </si>
  <si>
    <t>Water mains used exclusively to provide water from fire protection water storage and or pump stations to fire protection systems and/or fire hydrants.</t>
  </si>
  <si>
    <t>https://www.wbdg.org/FFC/AF/AFMAN/843314_Fire_Protection_Water_Mains.pdf</t>
  </si>
  <si>
    <t>WATER FIRE PUMPING STATION</t>
  </si>
  <si>
    <t>Pumping stations that provide large volumes of water for fire protection. These systems are normally used in deluge systems which automatically call for large amounts of water when a fire occurs.</t>
  </si>
  <si>
    <t>FIRE PROTECTION WATER STORAGE</t>
  </si>
  <si>
    <t>Water storage tanks used exclusively for supplying potable or non-potable water to fire protection systems.</t>
  </si>
  <si>
    <t>https://www.wbdg.org/FFC/AF/AFMAN/843319_Fire_Protection_Water_Storage.pdf</t>
  </si>
  <si>
    <t>WATER SUPPLY STORAGE, NON-POTABLE</t>
  </si>
  <si>
    <t>Facility designed for storing non potable water.</t>
  </si>
  <si>
    <t>https://www.wbdg.org/FFC/AF/AFMAN/844367_Water_Supply_Storage_Non_Potable.pdf</t>
  </si>
  <si>
    <t>WATER SUPPLY NON-POTABLE</t>
  </si>
  <si>
    <t>Water supply system which does not meet potable water standards. Some examples of this type system are irrigation systems or fire protection systems.</t>
  </si>
  <si>
    <t>https://www.wbdg.org/FFC/AF/AFMAN/844368_Water_Supply_Non_Potable.pdf</t>
  </si>
  <si>
    <t>Storm Water Treatment Structure</t>
  </si>
  <si>
    <t>WATER SUPPLY NON-POTABLE BUILDING</t>
  </si>
  <si>
    <t>Facilities used to house non-potable water systems, components, or equipment.</t>
  </si>
  <si>
    <t>WATER SUPPLY MAIN NON-POTABLE</t>
  </si>
  <si>
    <t>Water supply mains used in a non-potable water system.</t>
  </si>
  <si>
    <t>ROAD BRIDGE</t>
  </si>
  <si>
    <t>https://www.wbdg.org/FFC/AF/AFMAN/851142_Road_Bridge.pdf</t>
  </si>
  <si>
    <t>CURBS AND GUTTERS</t>
  </si>
  <si>
    <t>Concrete structures used to line streets and parking lots to aid in collection and control of surface storm water runoff.</t>
  </si>
  <si>
    <t>https://www.wbdg.org/FFC/AF/AFMAN/851143_Curbs_and_Gutters_and_Street_Inlets.pdf</t>
  </si>
  <si>
    <t>DRIVEWAY</t>
  </si>
  <si>
    <t>Private roads leading from a street or other thoroughfare to a building, house, or garage. Normally a hard surfaced road. The surface is usually concrete or asphalt.</t>
  </si>
  <si>
    <t>https://www.wbdg.org/FFC/AF/AFMAN/851145_Driveway.pdf</t>
  </si>
  <si>
    <t>ROAD</t>
  </si>
  <si>
    <t>https://www.wbdg.org/FFC/AF/AFMAN/851147_Road_Street.pdf</t>
  </si>
  <si>
    <t>ROAD UNSURFACED</t>
  </si>
  <si>
    <t>An unsurfaced (unpaved) structure designed to carry vehicle traffic. Volume and composition of traffic determines the design of roads. The surface is usually gravel or hard-packed earth/dirt.</t>
  </si>
  <si>
    <t>https://www.wbdg.org/FFC/AF/AFMAN/851201_Road_Unsurfaced.pdf</t>
  </si>
  <si>
    <t>VEHICULAR TUNNEL</t>
  </si>
  <si>
    <t>VEHICLE PARKING SURFACED</t>
  </si>
  <si>
    <t>A surfaced area for parking vehicles.</t>
  </si>
  <si>
    <t>https://www.wbdg.org/FFC/AF/AFMAN/852201_Vehicle_Parking_Surfaced.pdf</t>
  </si>
  <si>
    <t>PEDESTRIAN TUNNEL</t>
  </si>
  <si>
    <t>​The tunnel has a passageway for pedestrian traffic and may include a  bridge, supports, is erected under and obstruction, such a highway.  Measure tunnel area in SF of supporting structure (walls and roof) to include any secondary passageways as part of the tunnel. The SF measurement does not include the floor or pavement surface within the tunnel such as roads or sidewalks.</t>
  </si>
  <si>
    <t>VEHICLE PARKING OPERATIONS</t>
  </si>
  <si>
    <t>A paved surface for parking private and/or government vehicles and equipment in individual parking spots/locations.</t>
  </si>
  <si>
    <t>https://www.wbdg.org/FFC/AF/AFMAN/852261_Vehicle_Parking_Operations.pdf</t>
  </si>
  <si>
    <t>VEHICLE PARKING NON ORGANIZATIONAL</t>
  </si>
  <si>
    <t>Parking spaces based on special traffic analysis that would authorize additional parking on an installation.</t>
  </si>
  <si>
    <t>https://www.wbdg.org/FFC/AF/AFMAN/852262_Non_Organizational_Vehicle_Parking.pdf</t>
  </si>
  <si>
    <t>VEHICLE PARKING UNSURFACED</t>
  </si>
  <si>
    <t>A unsurfaced area for parking vehicles</t>
  </si>
  <si>
    <t>VEHICLE/EQUIPMENT PARKING RESEARCH AND DEVELOPMENT</t>
  </si>
  <si>
    <t>Parking areas used for miscellaneous research and development vehicles and support equipment.</t>
  </si>
  <si>
    <t>https://www.wbdg.org/FFC/AF/AFMAN/852267_Vehicle_Equipment_Parking_Research_Development.pdf</t>
  </si>
  <si>
    <t>VEHICLE PARKING REFUELING</t>
  </si>
  <si>
    <t>‌http://www.wbdg.org/FFC/AF/AFMAN/852269_Refueler_Vehicle_Parking.pdf</t>
  </si>
  <si>
    <t>PRIVATE VEHICLE PARKING COMPOUND</t>
  </si>
  <si>
    <t>A fenced storage yard with a paved surface and floodlighting.  The primary use is for storage of privately owned vehicles, recreation equipment, and abandoned or impounded vehicles.</t>
  </si>
  <si>
    <t>https://www.wbdg.org/FFC/AF/AFMAN/852271_Private_Vehicle_Parking_Compound.pdf</t>
  </si>
  <si>
    <t>AIRCRAFT SUPPORT EQUIPMENT STORAGE YARD</t>
  </si>
  <si>
    <t>Facility designed for the storage of powered and non-powered support equipment that service various repaired aircraft.</t>
  </si>
  <si>
    <t>‌http://www.wbdg.org/FFC/AF/AFMAN/852273_Aircraft_Support_Equipment_AGE_Storage_Yard.pdf</t>
  </si>
  <si>
    <t>WALKWAY BRIDGE</t>
  </si>
  <si>
    <t>Spanning structure that permits pedestrian traffic over river, chasm, road, etc.</t>
  </si>
  <si>
    <t>https://www.wbdg.org/FFC/AF/AFMAN/852282_Walkway_Bridge.pdf</t>
  </si>
  <si>
    <t>COVERED WALKWAY</t>
  </si>
  <si>
    <t>Covered walkways that are authorized for pedestrian traffic.</t>
  </si>
  <si>
    <t>https://www.wbdg.org/FFC/AF/AFMAN/852287_Covered_Walkway.pdf</t>
  </si>
  <si>
    <t>SIDEWALK</t>
  </si>
  <si>
    <t>Hard surfaced walkways that enable more efficient means of pedestrian traffic.</t>
  </si>
  <si>
    <t>https://www.wbdg.org/FFC/AF/AFMAN/852289_Sidewalk.pdf</t>
  </si>
  <si>
    <t>VEHICLE STAGING AREA, SURFACED/UNSURFACED</t>
  </si>
  <si>
    <t>A surfaced area for the permanent organizational parking and/or temporary holding of vehicles and equipment awaiting deployment. This FAC is not intended for surfaced parking areas designated for individual vehicle parking spots identified under FAC 8521.</t>
  </si>
  <si>
    <t>https://www.wbdg.org/FFC/AF/AFMAN/852301_Vehicle_Staging_Area_Surfaced_Unsurfaced.pdf</t>
  </si>
  <si>
    <t>MISCELLANEOUS OPEN STORAGE OR LAYDOWN AREA</t>
  </si>
  <si>
    <t>VEHICLE PARKING GARAGE</t>
  </si>
  <si>
    <t>A building designed for parking certain government vehicles that require protection from the elements.</t>
  </si>
  <si>
    <t>https://www.wbdg.org/FFC/AF/AFMAN/853101_Vehicle_Parking_Garage.pdf</t>
  </si>
  <si>
    <t>RAILROAD BRIDGE</t>
  </si>
  <si>
    <t>Spanning structure that permits the passage of locomotives over rivers, chasms, road, etc.</t>
  </si>
  <si>
    <t>https://www.wbdg.org/FFC/AF/AFMAN/860612_Railroad_Bridge.pdf</t>
  </si>
  <si>
    <t>RAILROAD SHELTER PERSONNEL</t>
  </si>
  <si>
    <t>Facility designed to provide shelter from the elements while waiting for a train.</t>
  </si>
  <si>
    <t>https://www.wbdg.org/FFC/AF/AFMAN/860616_Railroad_Shelter_Personnel.pdf</t>
  </si>
  <si>
    <t>RAILROAD TRACKAGE</t>
  </si>
  <si>
    <t>Steel rails and creosoted wood cross ties that permit the movement of locomotives.</t>
  </si>
  <si>
    <t>https://www.wbdg.org/FFC/AF/AFMAN/860617_Railroad_Trackage.pdf</t>
  </si>
  <si>
    <t>DRAINAGE DITCH</t>
  </si>
  <si>
    <t>An open ditch or channel that requires maintenance to carry storm water runoff. Ditches may be paved or unsurfaced, but must require maintenance before they should be accounted for with a CATCD. Typically, the structure consists of culverts, headwalls and end walls, drop structures, and other energy dissipaters, out-falls, and associated components as required.</t>
  </si>
  <si>
    <t>STORM WATER PUMPING STATION</t>
  </si>
  <si>
    <t>STORM DRAINAGE DISPOSAL</t>
  </si>
  <si>
    <t>Components of the storm drainage system to include piping, channels, catch basins, culverts, manholes, etc.</t>
  </si>
  <si>
    <t>https://www.wbdg.org/FFC/AF/AFMAN/871183_Storm_Drainage_Disposal.pdf</t>
  </si>
  <si>
    <t>STORM DRAINAGE PUMPING STATION</t>
  </si>
  <si>
    <t>Pumping equipment, controls, and structures used for occasions when storm water must be moved.</t>
  </si>
  <si>
    <t>https://www.wbdg.org/FFC/AF/AFMAN/871185_Storm_Drainage_Pumping_Station.pdf</t>
  </si>
  <si>
    <t>RETAINING WALL</t>
  </si>
  <si>
    <t>Exterior wall structure designed for resisting lateral pressure from a mass of earth or forces other than wind.</t>
  </si>
  <si>
    <t>https://www.wbdg.org/FFC/AF/AFMAN/871187_Retaining_Wall.pdf</t>
  </si>
  <si>
    <t>DYKE / DAM</t>
  </si>
  <si>
    <t>An artificial barrier that impounds or diverts water away from areas or facilities to avoid damage. Dikes are artificial barriers that are both (1) less than 25 feet in height from the natural bed of the stream or watercourse to the maximum water storage elevation and (2) have an impounding capacity at maximum water storage elevation of less than 50 acre-feet. Dikes may be constructed of earth, concrete, or other materials.</t>
  </si>
  <si>
    <t>DIKES</t>
  </si>
  <si>
    <t>An artificial barrier that impounds or diverts water away from areas or facilities to avoid damage but does not meet either of the criteria for a dam (89270). Dikes are artificial barriers that are both (1) less than 25 feet in height from the natural bed of the stream or watercourse to the maximum water storage elevation and (2) have an impounding capacity at maximum water storage elevation of less than 50 acre-feet. Dikes may be constructed of earth, concrete, or other materials.</t>
  </si>
  <si>
    <t>FENCE BOUNDARY</t>
  </si>
  <si>
    <t>The legal and physical demarcation of an installation's boundary, usually defined by a fence.</t>
  </si>
  <si>
    <t>https://www.wbdg.org/FFC/AF/AFMAN/872245_Boundary_Fence.pdf</t>
  </si>
  <si>
    <t>FENCE SECURITY/VEHICLE BARRIERS</t>
  </si>
  <si>
    <t>Structure designed for protection of restricted or controlled areas or any area where threat of terrorism is imminent or likely.</t>
  </si>
  <si>
    <t>https://www.wbdg.org/FFC/AF/AFMAN/872247_Security_Fence_Vehicle_Security_Barriers.pdf</t>
  </si>
  <si>
    <t>FENCE INTERIOR</t>
  </si>
  <si>
    <t>Fences that promote personnel or traffic safety, operating efficiency, or environmental protection. This structure is not for security or boundary demarcation.</t>
  </si>
  <si>
    <t>https://www.wbdg.org/FFC/AF/AFMAN/872248_Interior_Fence.pdf</t>
  </si>
  <si>
    <t>GATE</t>
  </si>
  <si>
    <t>MECHANICAL SECURITY BARRICADES</t>
  </si>
  <si>
    <t>Mechanically operated barricade consisting of bollards, rising road plates, or wedges designed to control vehicle or other traffic.  EA is defined as a single barricade.  All barriers costs include barrier installation, remote controls, safety loops, traffic arm, and traffic lights. CCTV, cameras, and alarms are considered equipment and are not included.</t>
  </si>
  <si>
    <t>SECURITY GUARD TOWER</t>
  </si>
  <si>
    <t>Tower used in support of weapons security when observation from the master surveillance and control facility is obstructed and camera coverage is insufficient. No special equipment is required and is manned by one person.</t>
  </si>
  <si>
    <t>‌https://www.wbdg.org/FFC/AF/AFMAN/872845_Security_Guard_Tower.pdf</t>
  </si>
  <si>
    <t>REVETMENT PRE-ENGINEERED</t>
  </si>
  <si>
    <t>Facility designed to provide blast protection from explosions in adjacent areas. The bin type revetments come in heights of 12 and 16 feet. Steel walls are filled with earth after the sections are erected.</t>
  </si>
  <si>
    <t>‌https://www.wbdg.org/FFC/AF/AFMAN/872911_Revetment_Pre_Engineered.pdf</t>
  </si>
  <si>
    <t>NAVIGATION REVETMENT</t>
  </si>
  <si>
    <t>FLOOD CONTROL STRUCTURE</t>
  </si>
  <si>
    <t>FLOOD CONTROL LEVEE/FLOODWALL</t>
  </si>
  <si>
    <t>AIR CONDITIONING CENTRAL PLANT</t>
  </si>
  <si>
    <t>Separate facility that contains refrigeration equipment required to cool two or more different facilities.</t>
  </si>
  <si>
    <t>https://www.wbdg.org/FFC/AF/AFMAN/890123_Air_Conditioning_Central_Plant.pdf</t>
  </si>
  <si>
    <t>SOLAR COLLECTION SYSTEM</t>
  </si>
  <si>
    <t>Bank of solar collectors that supply energy to power heating and cooling systems and to supplement hot water systems. Components include the collectors, piping, valves, controls, and gauges.</t>
  </si>
  <si>
    <t>https://www.wbdg.org/FFC/AF/AFMAN/890127_Solar_Collection_System.pdf</t>
  </si>
  <si>
    <t>COMPRESSED AIR PLANT</t>
  </si>
  <si>
    <t>Plant designed for the purpose of providing compressed air to various users. The plant includes a compressor, tanks, and associated equipment.</t>
  </si>
  <si>
    <t>https://www.wbdg.org/FFC/AF/AFMAN/890134_Compressed_Air_Plant.pdf</t>
  </si>
  <si>
    <t>Compressed air facility that provides service to two or more buildings by way of a compressed air distribution system.</t>
  </si>
  <si>
    <t>https://www.wbdg.org/FFC/AF/AFMAN/890136_Compressed_Air_Plant_Building.pdf</t>
  </si>
  <si>
    <t>COMPRESSED AIR DISTRIBUTION</t>
  </si>
  <si>
    <t>Those compressed air supply lines that provide air to various buildings that are on a base wide air system.</t>
  </si>
  <si>
    <t>https://www.wbdg.org/FFC/AF/AFMAN/890144_Compressed_Air_Distribution.pdf</t>
  </si>
  <si>
    <t>TRAMWAY AERIAL</t>
  </si>
  <si>
    <t>A transportation system that hauls passengers and freight in vehicles suspended from a cable and supported by a series of towers.</t>
  </si>
  <si>
    <t>‌https://www.wbdg.org/FFC/AF/AFMAN/890151_Tramway_Aerial.pdf</t>
  </si>
  <si>
    <t>LOADING AND UNLOADING AREA</t>
  </si>
  <si>
    <t>Those areas normally at ground level where miscellaneous materials may be loaded or unloaded as the requirement may be.</t>
  </si>
  <si>
    <t>https://www.wbdg.org/FFC/AF/AFMAN/890152_Loading_Unloading_Area.pdf</t>
  </si>
  <si>
    <t>GANTRY/BRIDGE CRANE</t>
  </si>
  <si>
    <t>Those framework structures and cranes used to hoist, lower, or move heavy equipment, missiles, munitions, cargo, coal, gravel, etc. to and from vehicles or from area to area.</t>
  </si>
  <si>
    <t>‌https://www.wbdg.org/FFC/AF/AFMAN/890154_Gantry_Bridge_Crane.pdf</t>
  </si>
  <si>
    <t>LOAD/UNLOADING PIT</t>
  </si>
  <si>
    <t>Those areas used to load or unload materials such as gravel or coal into or from vehicles. The pit is usually below grade.</t>
  </si>
  <si>
    <t>https://www.wbdg.org/FFC/AF/AFMAN/890156_Load_Unloading_Pit.pdf</t>
  </si>
  <si>
    <t>LOAD/UNLOADING PLATFORM</t>
  </si>
  <si>
    <t>Those areas, typically a raised floor or dock, used to upload or download equipment, cargo, crates, coal, gravel, etc.</t>
  </si>
  <si>
    <t>https://www.wbdg.org/FFC/AF/AFMAN/890158_Load_Unloading_Platform.pdf</t>
  </si>
  <si>
    <t>MISCELLANEOUS STORAGE TANK - ABOVE GROUND</t>
  </si>
  <si>
    <t>Above ground tanks used to store waste petroleum products or other type of liquid that is not considered hazardous waste and is not covered under other categories.</t>
  </si>
  <si>
    <t>https://www.wbdg.org/FFC/AF/AFMAN/890171_Misc_Storage_Tank.pdf</t>
  </si>
  <si>
    <t>MISCELLANEOUS STORAGE TANK - UNDERGROUND</t>
  </si>
  <si>
    <t>​Underground tanks used to store waste petroleum products or other type of liquid that is not considered hazardous waste and is not covered under other categories.</t>
  </si>
  <si>
    <t>UTILITY LINE DUCTS</t>
  </si>
  <si>
    <t>Underground concrete encased ducts used for installation of electrical, telephone cable, optical communication lines, steam or hot water lines, etc.</t>
  </si>
  <si>
    <t>https://www.wbdg.org/FFC/AF/AFMAN/890181_Utility_Line_Ducts.pdf</t>
  </si>
  <si>
    <t>UTILITY DOOR</t>
  </si>
  <si>
    <t>A walk-through tunnel where maintenance can be performed on various utility lines that run underground.</t>
  </si>
  <si>
    <t>https://www.wbdg.org/FFC/AF/AFMAN/890185_Utilidor.pdf</t>
  </si>
  <si>
    <t>UTILITY VAULT</t>
  </si>
  <si>
    <t>An enclosed structure, generally made of concrete that contains utility equipment, connections, or lines.</t>
  </si>
  <si>
    <t>https://www.wbdg.org/FFC/AF/AFMAN/890187_Utility_Vault.pdf</t>
  </si>
  <si>
    <t>WEIGHT SCALE</t>
  </si>
  <si>
    <t>Ground level installed scales used to weigh Government or commercial vehicles to determine the weight of the vehicle or its contents.</t>
  </si>
  <si>
    <t>https://www.wbdg.org/FFC/AF/AFMAN/890197_Weight_Scale.pdf</t>
  </si>
  <si>
    <t>REFUSE AND GARBAGE BUILDING</t>
  </si>
  <si>
    <t>SHREDDER FACILITY</t>
  </si>
  <si>
    <t>A building that houses the equipment and support functions associated with the shredding of material prior to its final disposition.</t>
  </si>
  <si>
    <t>COMBINED SEWAGE AND INDUSTRIAL WASTE TREATMENT BUILDING</t>
  </si>
  <si>
    <t>A structure to monitor and test environmental conditions.</t>
  </si>
  <si>
    <t>BUILDING HOUSING MISCELLANEOUS UTILITY PLANT</t>
  </si>
  <si>
    <t>A tower that provides air-conditioning/cooling through circulation of atmospheric air that cools warm water, generally by direct contact (evaporation). Associated equipment normally includes pumps, valves, spray nozzles, and controls.</t>
  </si>
  <si>
    <t>MONITORING WELLS</t>
  </si>
  <si>
    <t>A series of wells installed around a site in order to detect the discharge of any leachate. Samples from the wells should be analyzed prior to the disposal of any waste in order to establish baseline data. Designate each distinct site or well field containing a series of monitoring wells as a single facility. Report the facility capacity/other as the number of wells, counting each monitoring well as 1 EA.</t>
  </si>
  <si>
    <t>DECORATIVE FOUNTAIN/POND</t>
  </si>
  <si>
    <t>A structure to enhance the visual environment. A fountain consists of pumps, associated piping and controls, and a collecting pond and may have a sculpture or other decorative structure. A pond consists of the pond itself and associated piping. Both structures are supplied with nonpotable water. Count a combination of a fountain/pond as 1 EA. Also count a stand-alone decorative pond as 1 EA.</t>
  </si>
  <si>
    <t>ENVIRONMENTAL TEST FACILITY</t>
  </si>
  <si>
    <t>A structure to monitor and test environmental conditions. Report each test facility as 1 EA, regardless of the number of sensors.</t>
  </si>
  <si>
    <t>COOLING TOWER</t>
  </si>
  <si>
    <t>A tower that provides air-conditioning/cooling through circulation of atmospheric air that cools warm water, generally by direct contact (evaporation). Associated equipment normally includes pumps, valves, spray nozzles, and controls. It does not include a building to house the equipment.</t>
  </si>
  <si>
    <t>POLLUTANT CATCH BASIN</t>
  </si>
  <si>
    <t>LAND DONATION, PRIVATE</t>
  </si>
  <si>
    <t>This category code identifies those lands in the continental U.S., its territories and possessions where fee title has transferred from the private sector and put under the custody and accountability of the Air Force without any consideration to the previous owner.</t>
  </si>
  <si>
    <t>LAND DONATION STATE AND LOCAL GOVERNMENT</t>
  </si>
  <si>
    <t>Those lands where fee title has transferred from the state or local government and put under the custody and accountability of the Air Force without any consideration.</t>
  </si>
  <si>
    <t>LAND FEE CONDEMNATION</t>
  </si>
  <si>
    <t>Those lands in the CONUS, its territories or possessions, where fee title has been put under the custody and accountability of the Air Force through the power of Eminent Domain.</t>
  </si>
  <si>
    <t>LAND</t>
  </si>
  <si>
    <t>Lands in the continental United States, its territories and possessions.</t>
  </si>
  <si>
    <t>LAND, PUBLIC DOMAIN</t>
  </si>
  <si>
    <t>Those lands in the CONUS that were withdrawn from public domain through a Public Land Order by the Air Force and put under the custody and accountability of the Air Force.</t>
  </si>
  <si>
    <t>LAND, LICENSE, GENERAL USE</t>
  </si>
  <si>
    <t>Those lands where the Air Force has the privilege to use or pass over (for survey, exploration, etc.) real property at the sufferance of the owner. This excludes lands acquired by withdrawal from public domain or public lands in U.S. territories and possessions.</t>
  </si>
  <si>
    <t>LAND, PERMIT, GENERAL USE</t>
  </si>
  <si>
    <t>Those lands under the custody and accountability of the Air Force, but are being used by other agencies. This excludes those lands withdrawn from public domain or public land in U.S. Territories, or possessions.</t>
  </si>
  <si>
    <t>LAND, PUBLIC, EXECUTIVE ORDER</t>
  </si>
  <si>
    <t>Those lands in U.S. Territories and possessions that were put under the custody and accountability of the Air Force by Executive Order.</t>
  </si>
  <si>
    <t>LAND, AIR RIGHTS</t>
  </si>
  <si>
    <t>Air rights are the property interest in the "space" above the earth's surface.</t>
  </si>
  <si>
    <t>LAND, WATER RIGHTS</t>
  </si>
  <si>
    <t>A group of rights designed to protect the use and enjoyment of water that travels in streams, rivers, lakes, and ponds, gathers on the surface of the earth, or collects underground.</t>
  </si>
  <si>
    <t>LAND, EASEMENT RIGHT OF WAY, TEMPORARY</t>
  </si>
  <si>
    <t>This category code identifies those lands where the Air Force has the right to pass over the land of another for a specific purpose, such as the construction of roads, installing pipe line and telephone poles, etc. This is a temporary easement and is for specific time period.</t>
  </si>
  <si>
    <t>LAND, READINESS &amp; ENVIRONMENTAL PROTECTION INTEGRATION PROGRAM (REPI)</t>
  </si>
  <si>
    <t>Non-possessory interest in land for combating encroachment that can limit or restrict military training, testing, and operations.</t>
  </si>
  <si>
    <t>LAND RESTRICTIONS</t>
  </si>
  <si>
    <t>All other restriction rights not captured elsewhere.</t>
  </si>
  <si>
    <t>LAND, EASEMENT RIGHT OF WAY, PERPETUAL</t>
  </si>
  <si>
    <t>This category code identifies those lands where the Air Force has perpetual right to pass the land of another for a specific purpose, such as the construction of road, installing a pipeline, installing telephone pole, etc.</t>
  </si>
  <si>
    <t>LAND, LEASE, STATE AND LOCAL</t>
  </si>
  <si>
    <t>This category code identifies those lands under the custody and accountability of the Air Force that have been leased from a nonfederal entity such as the state or local government. This excludes those leases that are subject to a recapture clause.</t>
  </si>
  <si>
    <t>LAND, LEASE, SUBJECT TO RECAPTURE</t>
  </si>
  <si>
    <t>This category code identifies those lands under the custody and accountability of the Air Force that have been leased with the right of recapture.</t>
  </si>
  <si>
    <t>LAND, LEASE, PRIVATE ENTERPRISE</t>
  </si>
  <si>
    <t>This category code identifies those lands under the custody and accountability of Air Force that have been leased from private enterprises.</t>
  </si>
  <si>
    <t>LAND, LEASE AND SUPPLEMENT</t>
  </si>
  <si>
    <t>This category code identifies those lands under the custody and accountability of the Air Force that have been leased from individuals</t>
  </si>
  <si>
    <t>LAND, IN-LEASE MINERAL</t>
  </si>
  <si>
    <t>This category code identifies those lands under the custody and accountability of the Air Force that have been made available under a lease for the purpose of mineral exploration and extraction.</t>
  </si>
  <si>
    <t>LAND, IN-LEASE OTHER</t>
  </si>
  <si>
    <t>This category code identifies all other in-leases not identifies under any other category codes.</t>
  </si>
  <si>
    <t>FOREIGN LAND LEASE UNDER 99 YEARS</t>
  </si>
  <si>
    <t>This category code identifies those lands in a foreign country that are under the custody and accountability of the Air Force for less than 99 years. This excludes those lands acquired by a base rights agreement, a reciprocal aid agreement, a requisition within occupied areas, etc.</t>
  </si>
  <si>
    <t>FOREIGN LAND LEASE 99 YEARS</t>
  </si>
  <si>
    <t>This category code identifies those lands in a foreign country that are under the custody and accountability of the Air Force for 99 years. This excludes those lands acquired by base rights agreement, a reciprocal aid agreement, a requisition within occupied areas, etc.</t>
  </si>
  <si>
    <t>FOREIGN LAND AGREEMENT BASE RIGHTS</t>
  </si>
  <si>
    <t>This category code identifies those lands in a foreign country that are under the custody and accountability of the Air Force by a base rights agreement.</t>
  </si>
  <si>
    <t>FOREIGN LAND REQUISITIONED</t>
  </si>
  <si>
    <t>This category code identifies those lands in a foreign land that are under the custody and accountability of the Air Force by requisitions.</t>
  </si>
  <si>
    <t>FOREIGN LAND MISCELLANEOUS</t>
  </si>
  <si>
    <t>This Category code identifies those lands in a foreign country that were put under the custody and accountability of the Air Force by another agreement (example a reciprocal aid agreement) other than by a lease, a base rights agreement or by requisition.</t>
  </si>
  <si>
    <t>CATCode Short Name</t>
  </si>
  <si>
    <t>Additional Information</t>
  </si>
  <si>
    <t>Facility Analysis Category (FAC) Code</t>
  </si>
  <si>
    <t>FAC Title</t>
  </si>
  <si>
    <t>FAC Unit of Measure Accountability (UMA)</t>
  </si>
  <si>
    <t>FAC Unit of Measure Operational (UMO)</t>
  </si>
  <si>
    <t>Sustainment (SUC)</t>
  </si>
  <si>
    <t>Sustainment Model</t>
  </si>
  <si>
    <t>Upper Limit</t>
  </si>
  <si>
    <t>Reset Value</t>
  </si>
  <si>
    <t>Aggregate</t>
  </si>
  <si>
    <t>Alpha Suffix</t>
  </si>
  <si>
    <t>Army CATCodes</t>
  </si>
  <si>
    <t>Navy CATCodes</t>
  </si>
  <si>
    <t>LS</t>
  </si>
  <si>
    <t>Fixed-Wing Runway, Surfaced</t>
  </si>
  <si>
    <t>SY</t>
  </si>
  <si>
    <t>LF</t>
  </si>
  <si>
    <t>No</t>
  </si>
  <si>
    <t>RWS</t>
  </si>
  <si>
    <t>The runway overrun is the portion of the overrun area that is an extension of the runway pavement (excluding shoulders).</t>
  </si>
  <si>
    <t>Runway Overrun Area, Surfaced</t>
  </si>
  <si>
    <t>OVR</t>
  </si>
  <si>
    <t>Miscellaneous Airfield Pavement, Unsurfaced</t>
  </si>
  <si>
    <t>Runway, Unsurfaced</t>
  </si>
  <si>
    <t>RWUS</t>
  </si>
  <si>
    <t>UAV LAUNCH</t>
  </si>
  <si>
    <t>S</t>
  </si>
  <si>
    <t>Unmanned Aerial Vehicle (UAV) Runway and Launch/Recovery Site</t>
  </si>
  <si>
    <t>UAVR</t>
  </si>
  <si>
    <t>Rotary-Wing Taxiway, Surfaced</t>
  </si>
  <si>
    <t>Taxiways are the pavements provided for the ground movement of aircraft. Taxiways connect the parking and maintenance areas of the airfield with the runways and provide access to hangars, docks, and various parking aprons and pads. Taxiways are normally parallel to runways to facilitate aircraft ground movement on the taxiways during landings and takeoffs on the runway.</t>
  </si>
  <si>
    <t>Taxiway, Surfaced</t>
  </si>
  <si>
    <t>TWS</t>
  </si>
  <si>
    <t>The area includes parking lanes, taxi lanes, exits, and entrances. The apron is the area of airfield where aircraft are parked, unloaded or loaded, refueled, or boarded. Although the use of the apron is covered by regulations, such as lighting on vehicles, it is typically more accessible to users than the runway or taxiway.</t>
  </si>
  <si>
    <t>Aircraft Apron, Surfaced</t>
  </si>
  <si>
    <t>APS</t>
  </si>
  <si>
    <t>11310, 11320, 11330, 11340, 11350, 11380</t>
  </si>
  <si>
    <t>SHFLD TO &amp; LDG ZON</t>
  </si>
  <si>
    <t>The facility is used to train crews of cargo aircraft to conduct airlift operations in the type of airfield environment found at forward operating locations.</t>
  </si>
  <si>
    <t>PAR</t>
  </si>
  <si>
    <t>Miscellaneous Airfield Pavement, Surfaced</t>
  </si>
  <si>
    <t>PARM</t>
  </si>
  <si>
    <t>N/A</t>
  </si>
  <si>
    <t>FRAP</t>
  </si>
  <si>
    <t>SHLDR, PAVED</t>
  </si>
  <si>
    <t>Aircraft Pavement Shoulder</t>
  </si>
  <si>
    <t>SDS</t>
  </si>
  <si>
    <t>PAD, ARM &amp; DISARM</t>
  </si>
  <si>
    <t>ADPD</t>
  </si>
  <si>
    <t>PAD, DANGRS CARGO</t>
  </si>
  <si>
    <t>Hazardous cargo pads are paved areas for loading and unloading explosives and other hazardous cargo from aircraft. Hazardous cargo pads are required at facilities where the existing aprons cannot be used for loading and unloading hazardous cargo.</t>
  </si>
  <si>
    <t>DCPD</t>
  </si>
  <si>
    <t>PAD, HELICOPTER</t>
  </si>
  <si>
    <t>The pad is a landing area or platform for helicopters. While helicopters are able to operate on a variety of relatively flat surfaces, a fabricated helipad provides a clearly marked hard surface away from obstacles where a helicopter can land safely. Also known as a Helipad. For inventory purposes, include only the paved pad area.</t>
  </si>
  <si>
    <t>Rotary-Wing Landing Area, Surfaced</t>
  </si>
  <si>
    <t>HEPD</t>
  </si>
  <si>
    <t>11120, 11130</t>
  </si>
  <si>
    <t>PAD, POWER CHK</t>
  </si>
  <si>
    <t>PC</t>
  </si>
  <si>
    <t>PAD, PWR CHK W/SPR</t>
  </si>
  <si>
    <t>The metal building is equipment; the pad is the concrete that the building protects.</t>
  </si>
  <si>
    <t>PCS</t>
  </si>
  <si>
    <t>PAD, WRMUP HLDG</t>
  </si>
  <si>
    <t>PWU</t>
  </si>
  <si>
    <t>PAD, CALIBRATION</t>
  </si>
  <si>
    <t>Compass Calibration Pad, Surfaced</t>
  </si>
  <si>
    <t>PCB</t>
  </si>
  <si>
    <t>PAD, LCH</t>
  </si>
  <si>
    <t>Missile Launching Pad, Surfaced</t>
  </si>
  <si>
    <t>PLG</t>
  </si>
  <si>
    <t>PAD, ACFT WASH RK</t>
  </si>
  <si>
    <t>Aircraft Washing Pad, Surfaced</t>
  </si>
  <si>
    <t>ARK</t>
  </si>
  <si>
    <t>ACFT AREST SYS</t>
  </si>
  <si>
    <t>Aircraft Arresting System</t>
  </si>
  <si>
    <t>EA</t>
  </si>
  <si>
    <t>AAS</t>
  </si>
  <si>
    <t>BUTT, FIRING-IN</t>
  </si>
  <si>
    <t>Aircraft Firing-In Butt</t>
  </si>
  <si>
    <t>FIB</t>
  </si>
  <si>
    <t>DEFLECTOR, BLAST</t>
  </si>
  <si>
    <t>A jet blast deflector (JBD) or blast fence is a safety device that redirects the high energy exhaust from a jet engine to prevent damage and injury. The structure must be strong enough to withstand heat and high speed air streams as well as dust and debris carried by the turbulent air. Without a deflector, jet blast can be dangerous to people, equipment and other aircraft.</t>
  </si>
  <si>
    <t>Aircraft Blast Deflector</t>
  </si>
  <si>
    <t>Yes</t>
  </si>
  <si>
    <t>JBD</t>
  </si>
  <si>
    <t>PETROL OPS BLDG</t>
  </si>
  <si>
    <t>B</t>
  </si>
  <si>
    <t>Miscellaneous Operations Support Building</t>
  </si>
  <si>
    <t>POB</t>
  </si>
  <si>
    <t>AVFUEL DISPEN</t>
  </si>
  <si>
    <t>Aircraft Direct Fueling Facility</t>
  </si>
  <si>
    <t>OL</t>
  </si>
  <si>
    <t>GM</t>
  </si>
  <si>
    <t>AVD</t>
  </si>
  <si>
    <t>HYDR FL, SYS</t>
  </si>
  <si>
    <t>HFS</t>
  </si>
  <si>
    <t>HYDR FL, BLDG</t>
  </si>
  <si>
    <t>A building containing equipment and functions that directly support operational activities not included in other Facility Analysis Categories.</t>
  </si>
  <si>
    <t>HFB</t>
  </si>
  <si>
    <t>MAR FL DISPEN SYS</t>
  </si>
  <si>
    <t>Marine Fueling Facility</t>
  </si>
  <si>
    <t>MFD</t>
  </si>
  <si>
    <t>VEH FL STN</t>
  </si>
  <si>
    <t>Vehicle Fueling Facility</t>
  </si>
  <si>
    <t>VFS</t>
  </si>
  <si>
    <t>OPG STOR AG, AVGAS</t>
  </si>
  <si>
    <t>Aircraft Operating Fuel Storage</t>
  </si>
  <si>
    <t>GA</t>
  </si>
  <si>
    <t>OSAVG</t>
  </si>
  <si>
    <t>OPG STOR, AVLUBE</t>
  </si>
  <si>
    <t>OSAL</t>
  </si>
  <si>
    <t>OPG STOR AG, DIESEL</t>
  </si>
  <si>
    <t>Vehicle Operating Fuel Storage</t>
  </si>
  <si>
    <t>OPSD</t>
  </si>
  <si>
    <t>OPG STOR AG, JET FL</t>
  </si>
  <si>
    <t>OSJF</t>
  </si>
  <si>
    <t>OPG STOR AG, MOGAS</t>
  </si>
  <si>
    <t>OSMG</t>
  </si>
  <si>
    <t>OPG STOR AG, SOLVENTS</t>
  </si>
  <si>
    <t>Other Operating Fuel Storage</t>
  </si>
  <si>
    <t>OSSO</t>
  </si>
  <si>
    <t>OPG STOR AG, SP FL</t>
  </si>
  <si>
    <t>OSSR</t>
  </si>
  <si>
    <t>OPG STOR UG, AVGAS</t>
  </si>
  <si>
    <t>OSUA</t>
  </si>
  <si>
    <t>OPG STOR UG, DIESEL</t>
  </si>
  <si>
    <t>OSDU</t>
  </si>
  <si>
    <t>OPG STOR UG, JET FL</t>
  </si>
  <si>
    <t>OSUJ</t>
  </si>
  <si>
    <t>OPG STOR UG, MOGAS</t>
  </si>
  <si>
    <t>OSUM</t>
  </si>
  <si>
    <t>OPG STOR UG, SOLVENTS</t>
  </si>
  <si>
    <t>OSSU</t>
  </si>
  <si>
    <t>OPG STOR UG, SP FL</t>
  </si>
  <si>
    <t>OSSFU</t>
  </si>
  <si>
    <t>OSE</t>
  </si>
  <si>
    <t>OSBD</t>
  </si>
  <si>
    <t>OSJP8</t>
  </si>
  <si>
    <t>OSUE</t>
  </si>
  <si>
    <t>OSBU</t>
  </si>
  <si>
    <t>OSDJ</t>
  </si>
  <si>
    <t>PIPING AG, POL</t>
  </si>
  <si>
    <t>POL Piping</t>
  </si>
  <si>
    <t>PLP</t>
  </si>
  <si>
    <t>PIPING UG, POL</t>
  </si>
  <si>
    <t>PPU</t>
  </si>
  <si>
    <t>PIPELINE UG, LF</t>
  </si>
  <si>
    <t>POL Pipeline</t>
  </si>
  <si>
    <t>PLFU</t>
  </si>
  <si>
    <t>PIPELINE AG, LF</t>
  </si>
  <si>
    <t>PLF</t>
  </si>
  <si>
    <t>PMP STN, LF</t>
  </si>
  <si>
    <t>POL Pump Station</t>
  </si>
  <si>
    <t>PSLF</t>
  </si>
  <si>
    <t>LF FIL STD, TRK</t>
  </si>
  <si>
    <t>Liquid Fuel Loading/Unloading Facility</t>
  </si>
  <si>
    <t>LFFS</t>
  </si>
  <si>
    <t>LF STD UNLOAD</t>
  </si>
  <si>
    <t>LFSU</t>
  </si>
  <si>
    <t>FR CRASH/RESC STN</t>
  </si>
  <si>
    <t>SF = SQ FT/ST = Stalls</t>
  </si>
  <si>
    <t>Airfield Fire And Rescue Station</t>
  </si>
  <si>
    <t>FCRS</t>
  </si>
  <si>
    <t>COMM FCLTY</t>
  </si>
  <si>
    <t>AUTODIN = Automatic Digital Network (System) or ADNS</t>
  </si>
  <si>
    <t>Communications Building</t>
  </si>
  <si>
    <t>TELE</t>
  </si>
  <si>
    <t>13115, 13117, 13140</t>
  </si>
  <si>
    <t>RAD, MARS</t>
  </si>
  <si>
    <t>The Military Auxiliary Radio System (MARS) is a United States Department of Defense sponsored program, established as a separately managed and operated program by the United States Army, Navy, and Air Force. The program is a civilian auxiliary consisting primarily of licensed amateur radio operators who are interested in assisting the military with communications on a local, national, and international basis as an adjunct to normal communications. The MARS programs also include active duty, reserve, and National Guard units; Navy, Marine Corps, and National Oceanic and Atmospheric Administration ships, and Coast Guard cutters and shore stations.</t>
  </si>
  <si>
    <t>RAD</t>
  </si>
  <si>
    <t>COMM, RCVR</t>
  </si>
  <si>
    <t>COM</t>
  </si>
  <si>
    <t>COMM, TMTR RCVR</t>
  </si>
  <si>
    <t>CTR</t>
  </si>
  <si>
    <t>13115, 13117, 13120</t>
  </si>
  <si>
    <t>CTT</t>
  </si>
  <si>
    <t>RAD RELAY FCLTY</t>
  </si>
  <si>
    <t>RRF</t>
  </si>
  <si>
    <t>AFR&amp;T STN</t>
  </si>
  <si>
    <t>Photo/TV Production Building</t>
  </si>
  <si>
    <t>AFR</t>
  </si>
  <si>
    <t>SAT COMM GND TRML</t>
  </si>
  <si>
    <t>Satellite Communications Building</t>
  </si>
  <si>
    <t>SCGT</t>
  </si>
  <si>
    <t>COMM, SCATTER</t>
  </si>
  <si>
    <t>CSCT</t>
  </si>
  <si>
    <t>AIRCOM REL CEN</t>
  </si>
  <si>
    <t>ARYC</t>
  </si>
  <si>
    <t>AUTO SWITCHING CEN</t>
  </si>
  <si>
    <t>ASC</t>
  </si>
  <si>
    <t>AIRCOM RCVR</t>
  </si>
  <si>
    <t>ACR</t>
  </si>
  <si>
    <t>AIRCOM TMTR</t>
  </si>
  <si>
    <t>ACT</t>
  </si>
  <si>
    <t>HF AIRCOM MICROW R</t>
  </si>
  <si>
    <t>HFAR</t>
  </si>
  <si>
    <t>ACRR</t>
  </si>
  <si>
    <t>GAP</t>
  </si>
  <si>
    <t>SPACE OPS FACILITY</t>
  </si>
  <si>
    <t>SOF</t>
  </si>
  <si>
    <t>SILO, HD ANT HF</t>
  </si>
  <si>
    <t>SIAT</t>
  </si>
  <si>
    <t>PAD EQUIP</t>
  </si>
  <si>
    <t>Miscellaneous Paved Area</t>
  </si>
  <si>
    <t>PAD</t>
  </si>
  <si>
    <t>85235, 85240, 85241</t>
  </si>
  <si>
    <t>ANT SPT STRU</t>
  </si>
  <si>
    <t>ANT</t>
  </si>
  <si>
    <t>NON-DIR BEACON BLDG</t>
  </si>
  <si>
    <t>Aircraft Navigation Building</t>
  </si>
  <si>
    <t>BEA</t>
  </si>
  <si>
    <t>AIR NAV BLDG</t>
  </si>
  <si>
    <t>NVBA</t>
  </si>
  <si>
    <t>DIR FINDING, UHF</t>
  </si>
  <si>
    <t>Ultra-high frequency (UHF) is the ITU designation for radio frequencies in the range between 300 MHz and 3 GHz, also known as the decimeter band as the wavelengths range from one to ten decimeters.</t>
  </si>
  <si>
    <t>UHF</t>
  </si>
  <si>
    <t>Aircraft Navigation Facility</t>
  </si>
  <si>
    <t>WIN</t>
  </si>
  <si>
    <t>AUTO METERO STN</t>
  </si>
  <si>
    <t>METE</t>
  </si>
  <si>
    <t>RUNWAY DIST MARKERS</t>
  </si>
  <si>
    <t>Use this category code for all airfield signage.</t>
  </si>
  <si>
    <t>RWDM</t>
  </si>
  <si>
    <t>REMOTE CON CIR</t>
  </si>
  <si>
    <t>RCC</t>
  </si>
  <si>
    <t>GCI</t>
  </si>
  <si>
    <t>GCA FIXED</t>
  </si>
  <si>
    <t>GCAF</t>
  </si>
  <si>
    <t>GCA VAULT</t>
  </si>
  <si>
    <t>Utility Vaults</t>
  </si>
  <si>
    <t>GCAV</t>
  </si>
  <si>
    <t>GCA/RAPCON SPT BLD</t>
  </si>
  <si>
    <t>GCAR</t>
  </si>
  <si>
    <t>ILS GLIDE SLOPE</t>
  </si>
  <si>
    <t>ILS</t>
  </si>
  <si>
    <t>ILS LOCALIZER</t>
  </si>
  <si>
    <t>ILSL</t>
  </si>
  <si>
    <t>A marker beacon is a particular type of VHF radio beacon used in aviation, usually in conjunction with an instrument landing system (ILS), to give pilots a means to determine position along an established route to a destination such as a runway.</t>
  </si>
  <si>
    <t>ILSB</t>
  </si>
  <si>
    <t>TURNTABLE, RDR</t>
  </si>
  <si>
    <t>RRTT</t>
  </si>
  <si>
    <t>RAPCON CEN</t>
  </si>
  <si>
    <t>RACC</t>
  </si>
  <si>
    <t>ASR</t>
  </si>
  <si>
    <t>RAD BEACON FCLTY</t>
  </si>
  <si>
    <t>RBEA</t>
  </si>
  <si>
    <t>TACAN STN, FIX</t>
  </si>
  <si>
    <t>A tactical air navigation system, commonly referred to by the acronym TACAN, is a navigation system used by military aircraft. It provides the user with bearing and distance (slant-range) to a ground or ship-borne station.</t>
  </si>
  <si>
    <t>TANF</t>
  </si>
  <si>
    <t>13455, 13456</t>
  </si>
  <si>
    <t>TWR, NAVAID</t>
  </si>
  <si>
    <t>NAT</t>
  </si>
  <si>
    <t>LOW POWER TVOR</t>
  </si>
  <si>
    <t>LPTO</t>
  </si>
  <si>
    <t>HI PWR VHR OMNI RG</t>
  </si>
  <si>
    <t>HPTO</t>
  </si>
  <si>
    <t>VORTAC FIXED</t>
  </si>
  <si>
    <t>TVOR</t>
  </si>
  <si>
    <t>WIND DIR INDCTR</t>
  </si>
  <si>
    <t>WDI</t>
  </si>
  <si>
    <t>TEL DUCT FCLTY</t>
  </si>
  <si>
    <t>Communications Lines</t>
  </si>
  <si>
    <t>MI</t>
  </si>
  <si>
    <t>TDF</t>
  </si>
  <si>
    <t>TEL POLE FCLTY</t>
  </si>
  <si>
    <t>TPF</t>
  </si>
  <si>
    <t>Airfield Lighting</t>
  </si>
  <si>
    <t>LTBE</t>
  </si>
  <si>
    <t>Airfield Pavement Lighting</t>
  </si>
  <si>
    <t>LTAP</t>
  </si>
  <si>
    <t>LIGHT, OBST</t>
  </si>
  <si>
    <t>OBSL</t>
  </si>
  <si>
    <t>LIGHT, RNWY</t>
  </si>
  <si>
    <t>LTRW</t>
  </si>
  <si>
    <t>LIGHT, AFLD SP</t>
  </si>
  <si>
    <t>VASI is a system of lights on the side of an airport runway threshold that provides visual descent guidance information during approach. These lights may be visible from up to 5.0 mi. during the day and up to 20 mi. or more at night. PAPI consists of four sets of lights in a line perpendicular to the runway, usually mounted to the left side of the runway. These have a similar purpose to basic visual approach slope indicators, but the additional lights serve to show the pilot how far off the glide slope the aircraft is. PLASI is a ground-installed, self-contained device which visually provides vertical glide path information including correct position and direction, as well as degree of deviation and rate of change of deviation from the correct glide path.</t>
  </si>
  <si>
    <t>SAFL</t>
  </si>
  <si>
    <t>LIGHT, TWY</t>
  </si>
  <si>
    <t>TWLT</t>
  </si>
  <si>
    <t>AIRFLD LIGHT VAULT</t>
  </si>
  <si>
    <t>AFLV</t>
  </si>
  <si>
    <t>Ship Navigation Building</t>
  </si>
  <si>
    <t>EMERG OPS CNTR</t>
  </si>
  <si>
    <t>EOC</t>
  </si>
  <si>
    <t>SCIF = In United States military, security and intelligence parlance, a Sensitive Compartmented Information Facility (SCIF; pronounced "skiff") is an enclosed area within a building that is used to process Sensitive Compartmented Information (SCI) types of classified information.</t>
  </si>
  <si>
    <t>Secure Operational, Storage, and Information Technology Building</t>
  </si>
  <si>
    <t>AFLD FIRE AND RESC STN</t>
  </si>
  <si>
    <t>AFRS</t>
  </si>
  <si>
    <t>14120, 14125</t>
  </si>
  <si>
    <t>CRSH BT CRW STN</t>
  </si>
  <si>
    <t>CBCS</t>
  </si>
  <si>
    <t>EOD</t>
  </si>
  <si>
    <t>14320, 14322</t>
  </si>
  <si>
    <t>GM LCH CON</t>
  </si>
  <si>
    <t>Ballistic Missile Control Facility</t>
  </si>
  <si>
    <t>GMLC</t>
  </si>
  <si>
    <t>ACFT SHLTR</t>
  </si>
  <si>
    <t>Aircraft Shelter</t>
  </si>
  <si>
    <t>ACST</t>
  </si>
  <si>
    <t>HD ACFT SHLTR</t>
  </si>
  <si>
    <t>A hardened aircraft shelters (HAS) or protective aircraft shelter (PAS) is a reinforced hangar to house and protect military aircraft from enemy attack. Cost considerations and building practicalities limit their use to fighter size aircraft.</t>
  </si>
  <si>
    <t>Aircraft Shelter, Hardened</t>
  </si>
  <si>
    <t>HACS</t>
  </si>
  <si>
    <t>HG, ALERT</t>
  </si>
  <si>
    <t>Aircraft Maintenance Hangar</t>
  </si>
  <si>
    <t>AHFA</t>
  </si>
  <si>
    <t>READY SHLTR FAC</t>
  </si>
  <si>
    <t>Also known as an: Air Raid/Fallout Shelter. Also see: CATCode 690625 TROOP SHELTER</t>
  </si>
  <si>
    <t>Air Raid/Fallout/Storm Shelter</t>
  </si>
  <si>
    <t>PN</t>
  </si>
  <si>
    <t>RSF</t>
  </si>
  <si>
    <t>HELI,RESC/RECOVY</t>
  </si>
  <si>
    <t>HRRH</t>
  </si>
  <si>
    <t>AERIAL DLVR FCLTY</t>
  </si>
  <si>
    <t>ADF</t>
  </si>
  <si>
    <t>AUDIO-VISUAL FCLTY</t>
  </si>
  <si>
    <t>AVF</t>
  </si>
  <si>
    <t>MOTION PIC LAB</t>
  </si>
  <si>
    <t>MPL</t>
  </si>
  <si>
    <t>FILM STOR VAULT</t>
  </si>
  <si>
    <t>FSV</t>
  </si>
  <si>
    <t>TV PROD FCLTY</t>
  </si>
  <si>
    <t>TPFY</t>
  </si>
  <si>
    <t>RDR TMTR COMP BLDG</t>
  </si>
  <si>
    <t>BMEWS = Ballistic Missile Early Warning System</t>
  </si>
  <si>
    <t>RTCP</t>
  </si>
  <si>
    <t>RDR TMTR BLDG</t>
  </si>
  <si>
    <t>Air Defense Operations Building</t>
  </si>
  <si>
    <t>BMEW</t>
  </si>
  <si>
    <t>SCANNER BLDG</t>
  </si>
  <si>
    <t>SCAN</t>
  </si>
  <si>
    <t>RADOME TWR BLDG</t>
  </si>
  <si>
    <t>RADM</t>
  </si>
  <si>
    <t>RDR TWR BLDG</t>
  </si>
  <si>
    <t>RDTW</t>
  </si>
  <si>
    <t>CC FCLTY</t>
  </si>
  <si>
    <t>CCTB</t>
  </si>
  <si>
    <t>DIR CEN FCLTY</t>
  </si>
  <si>
    <t>DCF</t>
  </si>
  <si>
    <t>DCCF</t>
  </si>
  <si>
    <t>OPS, BSE</t>
  </si>
  <si>
    <t>Aviation Operations Building</t>
  </si>
  <si>
    <t>BO</t>
  </si>
  <si>
    <t>OPS, SP</t>
  </si>
  <si>
    <t>SO</t>
  </si>
  <si>
    <t>OPS, ORD CON PT</t>
  </si>
  <si>
    <t>OCPO</t>
  </si>
  <si>
    <t>OPS AFSS</t>
  </si>
  <si>
    <t>AFSO</t>
  </si>
  <si>
    <t>READINESS, CRW</t>
  </si>
  <si>
    <t>RC</t>
  </si>
  <si>
    <t>14110, 14112</t>
  </si>
  <si>
    <t>CDPT</t>
  </si>
  <si>
    <t>ACW OPS DEWLINE</t>
  </si>
  <si>
    <t>The Distant Early Warning Line, also known as the DEW Line or Early Warning Line, was a system of radar stations in the far northern Arctic region of Canada, with additional stations along the North Coast and Aleutian Islands of Alaska, in addition to the Faroe Islands, Greenland, and Iceland. It was set up to detect incoming Soviet bombers during the Cold War, and provide early warning of any sea-and-land invasion.</t>
  </si>
  <si>
    <t>ACWO</t>
  </si>
  <si>
    <t>ACW OPS BLDG</t>
  </si>
  <si>
    <t>ACWB</t>
  </si>
  <si>
    <t>WEA RAWINSONDE</t>
  </si>
  <si>
    <t>WRAW</t>
  </si>
  <si>
    <t>SHLTR, WEA INSTM</t>
  </si>
  <si>
    <t>WIB</t>
  </si>
  <si>
    <t>SURF WEA OBS FCLTY</t>
  </si>
  <si>
    <t>SWOF</t>
  </si>
  <si>
    <t>R/SONDE CON BLDG</t>
  </si>
  <si>
    <t>RCB</t>
  </si>
  <si>
    <t>AF GLOBAL WEA CEN</t>
  </si>
  <si>
    <t>AFGW</t>
  </si>
  <si>
    <t>PHOTO LABE, BSE</t>
  </si>
  <si>
    <t>BPL</t>
  </si>
  <si>
    <t>PHOTO LAB, RECON</t>
  </si>
  <si>
    <t>RPL</t>
  </si>
  <si>
    <t>WS-430B SPT BLDG</t>
  </si>
  <si>
    <t>PPIF</t>
  </si>
  <si>
    <t>SQ OPS</t>
  </si>
  <si>
    <t>SQOP</t>
  </si>
  <si>
    <t>ESI FACILITY</t>
  </si>
  <si>
    <t>EMSI</t>
  </si>
  <si>
    <t>TECH LAB</t>
  </si>
  <si>
    <t>Operations Support Lab</t>
  </si>
  <si>
    <t>TELB</t>
  </si>
  <si>
    <t>INTEGR SPT FCLTY</t>
  </si>
  <si>
    <t>ITSF</t>
  </si>
  <si>
    <t>LAB, Q/C DEP</t>
  </si>
  <si>
    <t>DQCL</t>
  </si>
  <si>
    <t>TECH LAB LF ANA</t>
  </si>
  <si>
    <t>TLLFA</t>
  </si>
  <si>
    <t>TRML, AIR FRT</t>
  </si>
  <si>
    <t>TAFT</t>
  </si>
  <si>
    <t>TRML, AIR F/P</t>
  </si>
  <si>
    <t>AFPT</t>
  </si>
  <si>
    <t>14111, 14112</t>
  </si>
  <si>
    <t>TRML, AIR PSGR</t>
  </si>
  <si>
    <t>A building at an airport where passengers board and disembark from aircraft.</t>
  </si>
  <si>
    <t>APT</t>
  </si>
  <si>
    <t>TRML, FLEET SVC</t>
  </si>
  <si>
    <t>FST</t>
  </si>
  <si>
    <t>DEPLOY PROCESS FAC</t>
  </si>
  <si>
    <t>DPT</t>
  </si>
  <si>
    <t>CNSOL/CNT PT</t>
  </si>
  <si>
    <t>Operations Supply Building</t>
  </si>
  <si>
    <t>CCP</t>
  </si>
  <si>
    <t>MAT PROCESS DEP</t>
  </si>
  <si>
    <t>Covered Storage Building, Depot</t>
  </si>
  <si>
    <t>MPD</t>
  </si>
  <si>
    <t>MSL OPS BLDG</t>
  </si>
  <si>
    <t>MOB</t>
  </si>
  <si>
    <t>RENTRY VEH BLDG</t>
  </si>
  <si>
    <t>Missile Operations Building</t>
  </si>
  <si>
    <t>REVB</t>
  </si>
  <si>
    <t>SP FL FCLTY</t>
  </si>
  <si>
    <t>Liquid Oxygen Storage</t>
  </si>
  <si>
    <t>SPFF</t>
  </si>
  <si>
    <t>MSL GDNC FCLTY</t>
  </si>
  <si>
    <t>Missile Guidance Facility</t>
  </si>
  <si>
    <t>MGF</t>
  </si>
  <si>
    <t>MSL TSFR BLDG</t>
  </si>
  <si>
    <t>MTB</t>
  </si>
  <si>
    <t>SHIP OPS BLDG</t>
  </si>
  <si>
    <t>Ship Operations Building</t>
  </si>
  <si>
    <t>SOB</t>
  </si>
  <si>
    <t>STOR, OPS</t>
  </si>
  <si>
    <t>OPS</t>
  </si>
  <si>
    <t>BCSP</t>
  </si>
  <si>
    <t>VEH HOLDING SHED</t>
  </si>
  <si>
    <t>VHDB</t>
  </si>
  <si>
    <t>DISPATCH BLDG</t>
  </si>
  <si>
    <t>DSHB</t>
  </si>
  <si>
    <t>SCLE</t>
  </si>
  <si>
    <t>STYB</t>
  </si>
  <si>
    <t>READY BLDG</t>
  </si>
  <si>
    <t>Security Force Building</t>
  </si>
  <si>
    <t>RDYB</t>
  </si>
  <si>
    <t>OVERHEAD PROTEC</t>
  </si>
  <si>
    <t>Overhead Cover</t>
  </si>
  <si>
    <t>OHP</t>
  </si>
  <si>
    <t>ACFT SUN SHELT</t>
  </si>
  <si>
    <t>ACSS</t>
  </si>
  <si>
    <t>ANTENNA, SPACE</t>
  </si>
  <si>
    <t>Missile Defense Facility</t>
  </si>
  <si>
    <t>SSAT</t>
  </si>
  <si>
    <t>ANCLY EXPLO FCLTY</t>
  </si>
  <si>
    <t>Explosives Holding/Transfer Facility</t>
  </si>
  <si>
    <t>AEF</t>
  </si>
  <si>
    <t>A bunker is a defensive military fortification designed to protect people or valued materials from falling bombs or other attacks. Bunkers are mostly below ground, compared to blockhouses which are mostly above ground. They were used extensively in World War I, World War II, and the Cold War for weapons facilities, command and control centers, and storage facilities (for example, in the event of nuclear war). Bunkers can also be used as protection from tornadoes.</t>
  </si>
  <si>
    <t>Miscellaneous Operations Support Facility</t>
  </si>
  <si>
    <t>BNKR</t>
  </si>
  <si>
    <t>GDNC STN, P/ACFT</t>
  </si>
  <si>
    <t>PLAG</t>
  </si>
  <si>
    <t>MSL LCH FCLTY</t>
  </si>
  <si>
    <t>Strategic Missile Launch Facility</t>
  </si>
  <si>
    <t>MLF</t>
  </si>
  <si>
    <t>GDNC STN MSL</t>
  </si>
  <si>
    <t>MGS</t>
  </si>
  <si>
    <t>GDNC STN, ACFT</t>
  </si>
  <si>
    <t>AGST</t>
  </si>
  <si>
    <t>WD MEA SET ANGMQ20</t>
  </si>
  <si>
    <t>ANGMQ-20 is a specific model of a wind speed measuring set containing the major components of: a transmitter, wind direction and speed; support; amplifier assembly; indicator; recorder; selector switch, converter; and indicator case.</t>
  </si>
  <si>
    <t>WMST</t>
  </si>
  <si>
    <t>CEILOMETER ANGMQ13</t>
  </si>
  <si>
    <t>CRTB</t>
  </si>
  <si>
    <t>TRANSMSTR ANGMQ10</t>
  </si>
  <si>
    <t>Transmissometers are referred to as telephotometers, transmittance meters, or hazemeters. A transmissometer is an instrument for measuring the extinction coefficient of the atmosphere, and for the determination of visual range.</t>
  </si>
  <si>
    <t>TRNS</t>
  </si>
  <si>
    <t>TEM/HUM MEA SET</t>
  </si>
  <si>
    <t>TEMP</t>
  </si>
  <si>
    <t>DIG WIND MEA SYS</t>
  </si>
  <si>
    <t>DWMS</t>
  </si>
  <si>
    <t>LGT WAR SET ANGMH7</t>
  </si>
  <si>
    <t>LWRN</t>
  </si>
  <si>
    <t>RDR MET SET C-BAND</t>
  </si>
  <si>
    <t>RCBD</t>
  </si>
  <si>
    <t>CENT WASH FAC</t>
  </si>
  <si>
    <t>Tactical Vehicle Wash Facility</t>
  </si>
  <si>
    <t>CWSF</t>
  </si>
  <si>
    <t>COLD FOG DSPAL SYS</t>
  </si>
  <si>
    <t>Aircraft Support Facility</t>
  </si>
  <si>
    <t>CFDS</t>
  </si>
  <si>
    <t>MSL SHAFT, ACCES</t>
  </si>
  <si>
    <t>Missile Access Shaft</t>
  </si>
  <si>
    <t>MSAC</t>
  </si>
  <si>
    <t>Missile Access Tunnel</t>
  </si>
  <si>
    <t>TUNN</t>
  </si>
  <si>
    <t>SHED, OPS</t>
  </si>
  <si>
    <t>Covered Storage Shed, Installation</t>
  </si>
  <si>
    <t>VEH TEST TRACK</t>
  </si>
  <si>
    <t>VTST</t>
  </si>
  <si>
    <t>TWR, CON</t>
  </si>
  <si>
    <t>Air Control Tower</t>
  </si>
  <si>
    <t>CT</t>
  </si>
  <si>
    <t>TWR, RDR</t>
  </si>
  <si>
    <t>RT</t>
  </si>
  <si>
    <t>TWR, OBS</t>
  </si>
  <si>
    <t>An observation tower is a structure used to view events from a long distance and to create a full 360 degree range of vision. They are usually at least 20 meters (65.6 feet) tall and made from stone, iron, and wood.</t>
  </si>
  <si>
    <t>OT</t>
  </si>
  <si>
    <t>TWR, SP</t>
  </si>
  <si>
    <t>ST</t>
  </si>
  <si>
    <t>PIER, CARGO</t>
  </si>
  <si>
    <t>Pier</t>
  </si>
  <si>
    <t>FB</t>
  </si>
  <si>
    <t>CP</t>
  </si>
  <si>
    <t>PIER, LF UNLOAD</t>
  </si>
  <si>
    <t>LFUP</t>
  </si>
  <si>
    <t>Wharf</t>
  </si>
  <si>
    <t>WTR FRONT IMPR</t>
  </si>
  <si>
    <t>Shore Erosion Prevention Facility</t>
  </si>
  <si>
    <t>WFI</t>
  </si>
  <si>
    <t>15410, 15420, 15430, 15432</t>
  </si>
  <si>
    <t>15410, 15430</t>
  </si>
  <si>
    <t>Small Craft Berthing</t>
  </si>
  <si>
    <t>SCB</t>
  </si>
  <si>
    <t>WHSE, T/CARGO</t>
  </si>
  <si>
    <t>WTC</t>
  </si>
  <si>
    <t>15610, 15620</t>
  </si>
  <si>
    <t>Offshore Mooring Facility</t>
  </si>
  <si>
    <t>LF O/SHORE UNLOAD</t>
  </si>
  <si>
    <t>OSUF</t>
  </si>
  <si>
    <t>16310, 16320, 16330</t>
  </si>
  <si>
    <t>HAR MAR IMPR</t>
  </si>
  <si>
    <t>Harbor Marine Improvements</t>
  </si>
  <si>
    <t>HCMI</t>
  </si>
  <si>
    <t>16410, 16420, 16440, 16450</t>
  </si>
  <si>
    <t>16410, 16420</t>
  </si>
  <si>
    <t>Small Arms Storage, Installation</t>
  </si>
  <si>
    <t>ARMY</t>
  </si>
  <si>
    <t>ACAD LECT HALL</t>
  </si>
  <si>
    <t>General Purpose Instruction Building</t>
  </si>
  <si>
    <t>ACLH</t>
  </si>
  <si>
    <t>ACAD EXHBT FCLTY</t>
  </si>
  <si>
    <t>Museum</t>
  </si>
  <si>
    <t>ACEF</t>
  </si>
  <si>
    <t>NATORM PHYS ED</t>
  </si>
  <si>
    <t>Physical Education Building</t>
  </si>
  <si>
    <t>NAPE</t>
  </si>
  <si>
    <t>Band Training Facility</t>
  </si>
  <si>
    <t>BAND</t>
  </si>
  <si>
    <t>FLY TNG CLASSROOM</t>
  </si>
  <si>
    <t>FTCR</t>
  </si>
  <si>
    <t>FLT SIMLTR TNG</t>
  </si>
  <si>
    <t>Flight Simulator Facility</t>
  </si>
  <si>
    <t>FSTR</t>
  </si>
  <si>
    <t>PHYSL TNG</t>
  </si>
  <si>
    <t>Physiological Training Facility</t>
  </si>
  <si>
    <t>PHLT</t>
  </si>
  <si>
    <t>HUMAN CTR</t>
  </si>
  <si>
    <t>This facility houses personnel and equipment for tactical athlete operational readiness training and human performance optimization. This includes personnel administrative offices, physical medicine treatment areas, classroom and education areas, consultation spaces, strength and conditioning areas, lockers, showers, restrooms, and storage.</t>
  </si>
  <si>
    <t>HPTC</t>
  </si>
  <si>
    <t>LIB, TECH &amp; PROF</t>
  </si>
  <si>
    <t>General Administrative Building</t>
  </si>
  <si>
    <t>TPLY</t>
  </si>
  <si>
    <t>NAV TNG CEL/PLANT</t>
  </si>
  <si>
    <t>Applied Instruction Building</t>
  </si>
  <si>
    <t>CPNT</t>
  </si>
  <si>
    <t>RES FORCES G/TNG S</t>
  </si>
  <si>
    <t>Reserve Training Facility</t>
  </si>
  <si>
    <t>RFTS</t>
  </si>
  <si>
    <t>17140, 17141</t>
  </si>
  <si>
    <t>RES FORCES OPL TNG</t>
  </si>
  <si>
    <t>RESO</t>
  </si>
  <si>
    <t>RES FORCES C-E TNG</t>
  </si>
  <si>
    <t>RESC</t>
  </si>
  <si>
    <t>RES FORCES A-E TNG</t>
  </si>
  <si>
    <t>RESA</t>
  </si>
  <si>
    <t>RES COMP MED TNG</t>
  </si>
  <si>
    <t>RESM</t>
  </si>
  <si>
    <t>RG CON HSE</t>
  </si>
  <si>
    <t>Range Support Building</t>
  </si>
  <si>
    <t>RCNH</t>
  </si>
  <si>
    <t>RG SUP &amp; EQUP STOR</t>
  </si>
  <si>
    <t>RSES</t>
  </si>
  <si>
    <t>RG TGT STOR &amp; PR</t>
  </si>
  <si>
    <t>RTSR</t>
  </si>
  <si>
    <t>RG SM ARM INDOR</t>
  </si>
  <si>
    <t>Indoor Firing Range and Supporting Facility</t>
  </si>
  <si>
    <t>RSAI</t>
  </si>
  <si>
    <t>CATM BLDG</t>
  </si>
  <si>
    <t>Combat Arms Training and Maintenance (CATM), or simply Combat Arms are United States Air Force Security Forces personnel who train base populace on the use of small arms, oversee, maintain and repair all small arms in the U.S. Air Force inventory.</t>
  </si>
  <si>
    <t>CATM</t>
  </si>
  <si>
    <t>TNG AID SHP</t>
  </si>
  <si>
    <t>Training Aids Support Building</t>
  </si>
  <si>
    <t>TGAS</t>
  </si>
  <si>
    <t>FLD TNG FCLTY</t>
  </si>
  <si>
    <t>FTD = Field Training Detachment</t>
  </si>
  <si>
    <t>FTF</t>
  </si>
  <si>
    <t>RSU</t>
  </si>
  <si>
    <t>RWSU</t>
  </si>
  <si>
    <t>RUNWAY CON STRUCT</t>
  </si>
  <si>
    <t>RWCS</t>
  </si>
  <si>
    <t>TECH TNG CLASSROOM</t>
  </si>
  <si>
    <t>TTCR</t>
  </si>
  <si>
    <t>TECH TNG LAB/SHP</t>
  </si>
  <si>
    <t>TTLS</t>
  </si>
  <si>
    <t>17131, 17132, 17133, 17135, 17136, 17137, 17138</t>
  </si>
  <si>
    <t>HIGH-BAY TECH TNG</t>
  </si>
  <si>
    <t>HBTT</t>
  </si>
  <si>
    <t>ATC TECH TNG SPT</t>
  </si>
  <si>
    <t>AETC</t>
  </si>
  <si>
    <t>LCH OPS TNG FAC</t>
  </si>
  <si>
    <t>LOTF</t>
  </si>
  <si>
    <t>TGT INTEL TNG</t>
  </si>
  <si>
    <t>TITG</t>
  </si>
  <si>
    <t>ORG CLASSROOM</t>
  </si>
  <si>
    <t>Organizational Classroom</t>
  </si>
  <si>
    <t>ORGC</t>
  </si>
  <si>
    <t>SAFETY ED FCLTY</t>
  </si>
  <si>
    <t>SEFY</t>
  </si>
  <si>
    <t>NCO PROF ED CEN</t>
  </si>
  <si>
    <t>NCOE</t>
  </si>
  <si>
    <t>RECRT PROCESSING</t>
  </si>
  <si>
    <t>RECP</t>
  </si>
  <si>
    <t>BMT (ATC)</t>
  </si>
  <si>
    <t>BASI</t>
  </si>
  <si>
    <t>OFF TNG (ATC)</t>
  </si>
  <si>
    <t>OTC</t>
  </si>
  <si>
    <t>AU PROF/TECH ED</t>
  </si>
  <si>
    <t>AUPT</t>
  </si>
  <si>
    <t>USAFA ACADEMIC TNG</t>
  </si>
  <si>
    <t>USAFA is the primary user.</t>
  </si>
  <si>
    <t>ACAD</t>
  </si>
  <si>
    <t>A/PORT TNG FCLTY</t>
  </si>
  <si>
    <t>APTF</t>
  </si>
  <si>
    <t>MUN LOAD CREW TNG</t>
  </si>
  <si>
    <t>MLCW</t>
  </si>
  <si>
    <t>Gas Training Facility</t>
  </si>
  <si>
    <t>GAS</t>
  </si>
  <si>
    <t>General Purpose Simulator Facility</t>
  </si>
  <si>
    <t>SIMN</t>
  </si>
  <si>
    <t>SIM CENTER</t>
  </si>
  <si>
    <t>SIM</t>
  </si>
  <si>
    <t>BATTLE LAB</t>
  </si>
  <si>
    <t>BATT</t>
  </si>
  <si>
    <t>OTH COV TRAIN AREA</t>
  </si>
  <si>
    <t>Training Support Structure</t>
  </si>
  <si>
    <t>OCTA</t>
  </si>
  <si>
    <t>OBSER BUNKER</t>
  </si>
  <si>
    <t>OBTW</t>
  </si>
  <si>
    <t>LAND NAV COURSE</t>
  </si>
  <si>
    <t>Land navigation, or orienteering, is the military term for the study of traversing through unfamiliar terrain by foot or in a land vehicle. Land navigation includes the ability to read maps, use a compass, and other navigational skills. Land navigation courses are an essential part of military training. Often, these courses are several miles long in rough terrain and are performed under adverse conditions, such as at night or in the rain.</t>
  </si>
  <si>
    <t>Maneuver/Training Land, Light Forces</t>
  </si>
  <si>
    <t>AC</t>
  </si>
  <si>
    <t>LNAV</t>
  </si>
  <si>
    <t>FIELD TNG AREA</t>
  </si>
  <si>
    <t>FDTA</t>
  </si>
  <si>
    <t>MAN/TRN AREA LT</t>
  </si>
  <si>
    <t>MALT</t>
  </si>
  <si>
    <t>17410, 17411</t>
  </si>
  <si>
    <t>MAN/TRN AREA HV</t>
  </si>
  <si>
    <t>Maneuver/Training Land, Heavy Forces</t>
  </si>
  <si>
    <t>MAHV</t>
  </si>
  <si>
    <t>IMPACT NON-DUD</t>
  </si>
  <si>
    <t>Weapons Impact Area</t>
  </si>
  <si>
    <t>IMPT</t>
  </si>
  <si>
    <t>IMPACT AREA DUD</t>
  </si>
  <si>
    <t>IADD</t>
  </si>
  <si>
    <t>Parachute Drop Zone</t>
  </si>
  <si>
    <t>DROP</t>
  </si>
  <si>
    <t>PARADE/DRIL FLD</t>
  </si>
  <si>
    <t>Parade and Drill Field</t>
  </si>
  <si>
    <t>DRILL</t>
  </si>
  <si>
    <t>BASIC 10/25M RG</t>
  </si>
  <si>
    <t>Zero Range</t>
  </si>
  <si>
    <t>FP</t>
  </si>
  <si>
    <t>BFRZ</t>
  </si>
  <si>
    <t>AUTO FD FIRE RG</t>
  </si>
  <si>
    <t>Field Fire Range</t>
  </si>
  <si>
    <t>AFFR</t>
  </si>
  <si>
    <t>MOD REC FIR RG</t>
  </si>
  <si>
    <t>Record Fire Range</t>
  </si>
  <si>
    <t>MRFR</t>
  </si>
  <si>
    <t>AUTO REC FIR RG</t>
  </si>
  <si>
    <t>ARFR</t>
  </si>
  <si>
    <t>NIGHT FIRE RNG</t>
  </si>
  <si>
    <t>Night Fire Range</t>
  </si>
  <si>
    <t>NFR</t>
  </si>
  <si>
    <t>AUTO NIGHT FIRE</t>
  </si>
  <si>
    <t>ANFR</t>
  </si>
  <si>
    <t>KD RANGE</t>
  </si>
  <si>
    <t>Known Distance Range</t>
  </si>
  <si>
    <t>KDR</t>
  </si>
  <si>
    <t>SNIPER RANGE</t>
  </si>
  <si>
    <t>Sniper Range</t>
  </si>
  <si>
    <t>SFFR</t>
  </si>
  <si>
    <t>AUTO SNIPER RNG</t>
  </si>
  <si>
    <t>ASFF</t>
  </si>
  <si>
    <t>CBT PISTOL CRS</t>
  </si>
  <si>
    <t>Pistol Range</t>
  </si>
  <si>
    <t>CPQC</t>
  </si>
  <si>
    <t>17571, 17572</t>
  </si>
  <si>
    <t>MG FLD FIRE RG</t>
  </si>
  <si>
    <t>Machinegun Range</t>
  </si>
  <si>
    <t>MGFF</t>
  </si>
  <si>
    <t>40MM GR MG QUAL</t>
  </si>
  <si>
    <t>Grenade Machinegun Range</t>
  </si>
  <si>
    <t>LN</t>
  </si>
  <si>
    <t>MGQR</t>
  </si>
  <si>
    <t>LAW RNG SUBCAL</t>
  </si>
  <si>
    <t>Light Antiarmor Weapon Range</t>
  </si>
  <si>
    <t>LAWR</t>
  </si>
  <si>
    <t>LAW RANGE</t>
  </si>
  <si>
    <t>LAWL</t>
  </si>
  <si>
    <t>FA DIRECT RNG</t>
  </si>
  <si>
    <t>Artillery Direct Fire Range</t>
  </si>
  <si>
    <t>FADF</t>
  </si>
  <si>
    <t>STN GUNNERY RNG</t>
  </si>
  <si>
    <t>Tank Stationary Gunnery Range</t>
  </si>
  <si>
    <t>TFVG</t>
  </si>
  <si>
    <t>Indirect Fire Range</t>
  </si>
  <si>
    <t>MOTR</t>
  </si>
  <si>
    <t>FA INDIRECT RNG</t>
  </si>
  <si>
    <t>FAIR</t>
  </si>
  <si>
    <t>MORT SCALED RNG</t>
  </si>
  <si>
    <t>Scaled Indirect Fire Range</t>
  </si>
  <si>
    <t>MSR</t>
  </si>
  <si>
    <t>DIGITAL MPTR</t>
  </si>
  <si>
    <t>Armor Vehicle Crew Training Range</t>
  </si>
  <si>
    <t>DMTR</t>
  </si>
  <si>
    <t>AUTOMATED MPTR</t>
  </si>
  <si>
    <t>AMTR</t>
  </si>
  <si>
    <t>SCOUT RECCE GUN</t>
  </si>
  <si>
    <t>Armor Vehicle Unit Training Range</t>
  </si>
  <si>
    <t>SCUT</t>
  </si>
  <si>
    <t>17721, 17722</t>
  </si>
  <si>
    <t>SQD DEF RNG</t>
  </si>
  <si>
    <t>Squad Defense Range</t>
  </si>
  <si>
    <t>SDR</t>
  </si>
  <si>
    <t>INF SQ BTL CSE</t>
  </si>
  <si>
    <t>Infantry Battle Course</t>
  </si>
  <si>
    <t>ISBC</t>
  </si>
  <si>
    <t>URBAN ASLT CRS</t>
  </si>
  <si>
    <t>Urban Combat Training Range</t>
  </si>
  <si>
    <t>UBAC</t>
  </si>
  <si>
    <t>LIVE FIRE SHOOT</t>
  </si>
  <si>
    <t>LFES</t>
  </si>
  <si>
    <t>CONVOY LIVE FIRE RANGE</t>
  </si>
  <si>
    <t>Convoy Live Fire Range</t>
  </si>
  <si>
    <t>CLF</t>
  </si>
  <si>
    <t>LIV HAND GR RNG</t>
  </si>
  <si>
    <t>Live Hand Grenade Range</t>
  </si>
  <si>
    <t>HGFR</t>
  </si>
  <si>
    <t>ENGR QUALIFICATION RNG</t>
  </si>
  <si>
    <t>Engineer Qualification Range</t>
  </si>
  <si>
    <t>EQR</t>
  </si>
  <si>
    <t>17888, 17889</t>
  </si>
  <si>
    <t>17820, 17821</t>
  </si>
  <si>
    <t>LT DEMO RNG</t>
  </si>
  <si>
    <t>LDR</t>
  </si>
  <si>
    <t>INF PLT BTL CSE</t>
  </si>
  <si>
    <t>IPBC</t>
  </si>
  <si>
    <t>TNG MOCK-UPS</t>
  </si>
  <si>
    <t>Ground Combat Training Structure</t>
  </si>
  <si>
    <t>TMUP</t>
  </si>
  <si>
    <t>17958, 17959, 17962</t>
  </si>
  <si>
    <t>BAYNET ASLT CRS</t>
  </si>
  <si>
    <t>BAC</t>
  </si>
  <si>
    <t>MINE WR AREA</t>
  </si>
  <si>
    <t>MWA</t>
  </si>
  <si>
    <t>TGT DETEC RG NF</t>
  </si>
  <si>
    <t>Miscellaneous Training Facility</t>
  </si>
  <si>
    <t>TDNF</t>
  </si>
  <si>
    <t>FLOAT BRDG SITE</t>
  </si>
  <si>
    <t>A pontoon bridge or floating bridge or bridge of boats is a bridge that floats on water and in which barge- or boat-like pontoons support the bridge deck and its dynamic loads.</t>
  </si>
  <si>
    <t>FTBS</t>
  </si>
  <si>
    <t>POW TNG AREA</t>
  </si>
  <si>
    <t>POWT</t>
  </si>
  <si>
    <t>WH VEH DV CSE</t>
  </si>
  <si>
    <t>WVDC</t>
  </si>
  <si>
    <t>CTTL</t>
  </si>
  <si>
    <t>RAPPEL TRN AREA</t>
  </si>
  <si>
    <t>MED/HV EQUIP TR</t>
  </si>
  <si>
    <t>MHET</t>
  </si>
  <si>
    <t>POL TRAIN AREA</t>
  </si>
  <si>
    <t>POLT</t>
  </si>
  <si>
    <t>Training Pool and Tank</t>
  </si>
  <si>
    <t>DTK</t>
  </si>
  <si>
    <t>PRCHT SWING TNG AERIAL GUNY RG</t>
  </si>
  <si>
    <t>PST</t>
  </si>
  <si>
    <t>AERIAL GUNY RG</t>
  </si>
  <si>
    <t>Attack Helicopter Weapons Range</t>
  </si>
  <si>
    <t>AGR</t>
  </si>
  <si>
    <t>TNG AID</t>
  </si>
  <si>
    <t>Also see CATCodes: 179923 OBSTACLE COURSE and 179511 FIRE TRAINING FACILITY.</t>
  </si>
  <si>
    <t>TA</t>
  </si>
  <si>
    <t>MULTI</t>
  </si>
  <si>
    <t>RG, SM ARMS SYS</t>
  </si>
  <si>
    <t>General Purpose Small Arms Range</t>
  </si>
  <si>
    <t>SARS</t>
  </si>
  <si>
    <t>17502, 17940</t>
  </si>
  <si>
    <t>MGR</t>
  </si>
  <si>
    <t>17823, 17831, 17832, 17833</t>
  </si>
  <si>
    <t>17580, 17582</t>
  </si>
  <si>
    <t>GRENADE GUN RANGE</t>
  </si>
  <si>
    <t>Grenade Launcher Range</t>
  </si>
  <si>
    <t>GLR</t>
  </si>
  <si>
    <t>RG, ACFT</t>
  </si>
  <si>
    <t>Aircraft Weapons Range</t>
  </si>
  <si>
    <t>RACT</t>
  </si>
  <si>
    <t>FIREMAN TNG FCLTY</t>
  </si>
  <si>
    <t>FMTF</t>
  </si>
  <si>
    <t>FIRE TRN, ENC</t>
  </si>
  <si>
    <t>Enclosed Fire Fighter Trainer Facility</t>
  </si>
  <si>
    <t>EFFF</t>
  </si>
  <si>
    <t>CBT IN CITY FAC</t>
  </si>
  <si>
    <t>Urban Combat Training Area, Non-Fire</t>
  </si>
  <si>
    <t>CICF</t>
  </si>
  <si>
    <t>HAND GR ACC NF</t>
  </si>
  <si>
    <t>Also see CATCodes: 178121 HAND GRENADE FAMILIARIZATION RANGE (LIVE), 179723 HAND GRENADE ACCURACY COURSE (NONFIRING), 179477 GRENADE LAUNCHER RANGE, and 176221 40MM (GRENADE) MACHINE GUN QUALIFICATION RANGE.</t>
  </si>
  <si>
    <t>Hand Grenade Range, Non-Firing</t>
  </si>
  <si>
    <t>HGAC</t>
  </si>
  <si>
    <t>HAND GR QUAL NF</t>
  </si>
  <si>
    <t>HGQC</t>
  </si>
  <si>
    <t>INFILTRAT CSE</t>
  </si>
  <si>
    <t>Infiltration Course, Live Fire</t>
  </si>
  <si>
    <t>IFC</t>
  </si>
  <si>
    <t>CONFIDENCE CSE</t>
  </si>
  <si>
    <t>CNFC</t>
  </si>
  <si>
    <t>LEADERSHIP RCRS</t>
  </si>
  <si>
    <t>Also see: CATCode 179921 CONFIDENCE COURSE and 179923 OBSTACLE COURSE)</t>
  </si>
  <si>
    <t>LRAC</t>
  </si>
  <si>
    <t>Also see: CATCode 179921 CONFIDENCE COURSE AND 179922 LEADERSHIP REACTION COURSE</t>
  </si>
  <si>
    <t>OBSC</t>
  </si>
  <si>
    <t>HG, MAINT</t>
  </si>
  <si>
    <t>HAMA</t>
  </si>
  <si>
    <t>21104, 21105, 31105</t>
  </si>
  <si>
    <t>HG, MAINT DEP</t>
  </si>
  <si>
    <t>Aircraft Maintenance Hangar, Depot</t>
  </si>
  <si>
    <t>HADT</t>
  </si>
  <si>
    <t>SHLTR A/W CALBR</t>
  </si>
  <si>
    <t>Aircraft Maintenance Shop</t>
  </si>
  <si>
    <t>ACWC</t>
  </si>
  <si>
    <t>UAV HANGR</t>
  </si>
  <si>
    <t>TUAV</t>
  </si>
  <si>
    <t>SHP ACFT GEN PURP</t>
  </si>
  <si>
    <t>AGP</t>
  </si>
  <si>
    <t>21106, 21108, 21115, 21121</t>
  </si>
  <si>
    <t>SHP NON-DESTR INSP</t>
  </si>
  <si>
    <t>NDIN</t>
  </si>
  <si>
    <t>SHP A/M ORGL</t>
  </si>
  <si>
    <t>OMS = Organizational Maintenance Shop</t>
  </si>
  <si>
    <t>ACMO</t>
  </si>
  <si>
    <t>SHP JET ENG I/MNT</t>
  </si>
  <si>
    <t>AFMC = AF Materiel Command</t>
  </si>
  <si>
    <t>Aircraft Maintenance Shop, Depot</t>
  </si>
  <si>
    <t>JEIM</t>
  </si>
  <si>
    <t>ACFT COR CON</t>
  </si>
  <si>
    <t>Aircraft Corrosion Control Hangar</t>
  </si>
  <si>
    <t>ACCC</t>
  </si>
  <si>
    <t>COR CON UTIL STOR</t>
  </si>
  <si>
    <t>Hazardous Materials Storage, Installation</t>
  </si>
  <si>
    <t>CF</t>
  </si>
  <si>
    <t>CCUS</t>
  </si>
  <si>
    <t>RADAR TURNTBL BLDG</t>
  </si>
  <si>
    <t>Aircraft RDT&amp;E Facility</t>
  </si>
  <si>
    <t>RCST</t>
  </si>
  <si>
    <t>MAINT DOCK, L/A</t>
  </si>
  <si>
    <t>LAMD</t>
  </si>
  <si>
    <t>MAINT DOC, M/A</t>
  </si>
  <si>
    <t>MAMD</t>
  </si>
  <si>
    <t>MAINT DOCK, S/A</t>
  </si>
  <si>
    <t>SMMD</t>
  </si>
  <si>
    <t>MAINT DOCK, FL SYS</t>
  </si>
  <si>
    <t>FSMD</t>
  </si>
  <si>
    <t>TST CELL</t>
  </si>
  <si>
    <t>Aircraft Engine Test Building</t>
  </si>
  <si>
    <t>TEST</t>
  </si>
  <si>
    <t>TST STD</t>
  </si>
  <si>
    <t>Aircraft Engine Test Facility</t>
  </si>
  <si>
    <t>STAN</t>
  </si>
  <si>
    <t>21181, 21183</t>
  </si>
  <si>
    <t>SHP TURBINE DEP</t>
  </si>
  <si>
    <t>TUBD</t>
  </si>
  <si>
    <t>SHP RAM AIR DEP</t>
  </si>
  <si>
    <t>RAMD</t>
  </si>
  <si>
    <t>SHP ALTNR DRIVE/D</t>
  </si>
  <si>
    <t>ADOT</t>
  </si>
  <si>
    <t>SHP ACFT &amp; ENG DEP</t>
  </si>
  <si>
    <t>AEAO</t>
  </si>
  <si>
    <t>SHP ENG TST&amp;STOR/D</t>
  </si>
  <si>
    <t>ETSD</t>
  </si>
  <si>
    <t>SHP INSTM OVHL DEP</t>
  </si>
  <si>
    <t>IOHD</t>
  </si>
  <si>
    <t>MAINT AC SPAR/STG</t>
  </si>
  <si>
    <t>AMSS</t>
  </si>
  <si>
    <t>SHP MSL ASMB</t>
  </si>
  <si>
    <t>Missile Maintenance/Assembly Building</t>
  </si>
  <si>
    <t>MISA</t>
  </si>
  <si>
    <t>SHP TAC MSL G/W</t>
  </si>
  <si>
    <t>TMGW</t>
  </si>
  <si>
    <t>21210, 21230</t>
  </si>
  <si>
    <t>SHP MSL RUN/UP</t>
  </si>
  <si>
    <t>MSRU</t>
  </si>
  <si>
    <t>SHP MSL SVC</t>
  </si>
  <si>
    <t>MISV</t>
  </si>
  <si>
    <t>SHP MSL WH ASMB</t>
  </si>
  <si>
    <t>Missile/Launcher Maintenance Support Facility</t>
  </si>
  <si>
    <t>MIWH</t>
  </si>
  <si>
    <t>SHP MSL BATTERY</t>
  </si>
  <si>
    <t>MIBT</t>
  </si>
  <si>
    <t>INTCRTD MAINT FAC</t>
  </si>
  <si>
    <t>IMF</t>
  </si>
  <si>
    <t>SHP P/ACFT</t>
  </si>
  <si>
    <t>Also see: CATCode 149511 PILOTLESS AIRCRAFT GUIDANCE STATION.</t>
  </si>
  <si>
    <t>PLTA</t>
  </si>
  <si>
    <t>BT STOR</t>
  </si>
  <si>
    <t>Small Craft Building</t>
  </si>
  <si>
    <t>BOAT</t>
  </si>
  <si>
    <t>MAR MAINT SHP</t>
  </si>
  <si>
    <t>Marine Maintenance Shop</t>
  </si>
  <si>
    <t>MARM</t>
  </si>
  <si>
    <t>21330, 21341, 21349, 21351, 21356, 21358, 21361</t>
  </si>
  <si>
    <t>MAR RAILWAY</t>
  </si>
  <si>
    <t>Marine Railway</t>
  </si>
  <si>
    <t>MRRW</t>
  </si>
  <si>
    <t>MARINE MAINT SPT FAC</t>
  </si>
  <si>
    <t>Marine Maintenance Support Facility</t>
  </si>
  <si>
    <t>MMSF</t>
  </si>
  <si>
    <t>21367, 21368, 21370, 21375, 21540, 21373, 21374</t>
  </si>
  <si>
    <t>SHP SUP BLD</t>
  </si>
  <si>
    <t>SSSB</t>
  </si>
  <si>
    <t>Vehicle Maintenance Shop, National Guard</t>
  </si>
  <si>
    <t>Vehicle Maintenance Shop, Reserve</t>
  </si>
  <si>
    <t>Installation Support Equipment Maintenance Shed</t>
  </si>
  <si>
    <t>Vehicle Maintenance Shed</t>
  </si>
  <si>
    <t>VEH SVC RACK</t>
  </si>
  <si>
    <t>Vehicle Maintenance Facility</t>
  </si>
  <si>
    <t>VSR</t>
  </si>
  <si>
    <t>21455, 21456</t>
  </si>
  <si>
    <t>VEH MAIN SHP</t>
  </si>
  <si>
    <t>Vehicle Maintenance Shop</t>
  </si>
  <si>
    <t>VMSP</t>
  </si>
  <si>
    <t>21410, 21420, 21451, 21453</t>
  </si>
  <si>
    <t>VEH OPS HEAT PKNG</t>
  </si>
  <si>
    <t>Vehicle Storage, Covered</t>
  </si>
  <si>
    <t>VOHP</t>
  </si>
  <si>
    <t>VEH OPS PKNG SHED</t>
  </si>
  <si>
    <t>Also see: CATCode 145921 OVERHEAD PROTECTION.</t>
  </si>
  <si>
    <t>VOPS</t>
  </si>
  <si>
    <t>VEH REEL HDN SHLTR</t>
  </si>
  <si>
    <t>RVHS</t>
  </si>
  <si>
    <t>SHP, REFL VEH</t>
  </si>
  <si>
    <t>REFV</t>
  </si>
  <si>
    <t>T/ERCTR TST FCLTY</t>
  </si>
  <si>
    <t>Launch Vehicle Test Facility</t>
  </si>
  <si>
    <t>TPER</t>
  </si>
  <si>
    <t>SHP, WPN &amp; RLSE SYS</t>
  </si>
  <si>
    <t>Weapon Maintenance Shop</t>
  </si>
  <si>
    <t>WRS</t>
  </si>
  <si>
    <t>SHP, A/WPN/O/DEP</t>
  </si>
  <si>
    <t>Weapon Maintenance Shop, Depot</t>
  </si>
  <si>
    <t>SPAW</t>
  </si>
  <si>
    <t>SHP, ORD EQUIP/D</t>
  </si>
  <si>
    <t>ORED</t>
  </si>
  <si>
    <t>SHP, CTRGE/O/DEP</t>
  </si>
  <si>
    <t>CTOD</t>
  </si>
  <si>
    <t>SHP, SRVLL INSP</t>
  </si>
  <si>
    <t>Special Weapon Maintenance Shop</t>
  </si>
  <si>
    <t>SUIN</t>
  </si>
  <si>
    <t>SHP CONVL MUN</t>
  </si>
  <si>
    <t>Ammunition Maintenance Shop, Depot</t>
  </si>
  <si>
    <t>COMU</t>
  </si>
  <si>
    <t>21610,21612, 21620, 21622, 21630, 21640, 21642, 21650</t>
  </si>
  <si>
    <t>21610, 21620, 21630</t>
  </si>
  <si>
    <t>Electronic and Communication Maintenance Facility</t>
  </si>
  <si>
    <t>SHP AVIONICS</t>
  </si>
  <si>
    <t>Electronic and Communication Maintenance Shop</t>
  </si>
  <si>
    <t>AVIO</t>
  </si>
  <si>
    <t>ECM POD SHP &amp; STOR</t>
  </si>
  <si>
    <t>ECM</t>
  </si>
  <si>
    <t>SHP, ICBM/TAC C-E</t>
  </si>
  <si>
    <t>ICBM</t>
  </si>
  <si>
    <t>SHP, ELCT O&amp;T/D</t>
  </si>
  <si>
    <t>Electronic and Communication Maintenance Shop, Depot</t>
  </si>
  <si>
    <t>ELOH</t>
  </si>
  <si>
    <t>SHP, RADOM O&amp;T/D</t>
  </si>
  <si>
    <t>RAOH</t>
  </si>
  <si>
    <t>AFCS MAINT FCLTY</t>
  </si>
  <si>
    <t>CMSM</t>
  </si>
  <si>
    <t>21710, 21777</t>
  </si>
  <si>
    <t>SHP MET EQUIP</t>
  </si>
  <si>
    <t>MEEQ</t>
  </si>
  <si>
    <t>SHP NAVAID</t>
  </si>
  <si>
    <t>NAVA</t>
  </si>
  <si>
    <t>SHP, RG/WNG SYS CE</t>
  </si>
  <si>
    <t>RGWS</t>
  </si>
  <si>
    <t>GEN ITM REP DOL</t>
  </si>
  <si>
    <t>Installation Support Vehicle Maintenance Shop</t>
  </si>
  <si>
    <t>GIRS</t>
  </si>
  <si>
    <t>MNT GEN PURPOSE</t>
  </si>
  <si>
    <t>GPMS</t>
  </si>
  <si>
    <t>INSTL SPT EQP MAINT SHOP</t>
  </si>
  <si>
    <t>Installation Support Equipment Maintenance Shop</t>
  </si>
  <si>
    <t>ISEM</t>
  </si>
  <si>
    <t>SHP A/SE STOR FCLT</t>
  </si>
  <si>
    <t>ASES</t>
  </si>
  <si>
    <t>SHP,FUR RPR O/S</t>
  </si>
  <si>
    <t>Facility Engineer Maintenance Shop</t>
  </si>
  <si>
    <t>FROS</t>
  </si>
  <si>
    <t>SHP SHLTR LCMTV</t>
  </si>
  <si>
    <t>Railroad Equipment Shop</t>
  </si>
  <si>
    <t>LOCO</t>
  </si>
  <si>
    <t>SHP SURV EQUIP</t>
  </si>
  <si>
    <t>SURV</t>
  </si>
  <si>
    <t>LAB, PME</t>
  </si>
  <si>
    <t>PMEL</t>
  </si>
  <si>
    <t>BE PAV GRND FCLTY</t>
  </si>
  <si>
    <t>CEPG</t>
  </si>
  <si>
    <t>BE MAINT SHOP</t>
  </si>
  <si>
    <t>CEMS</t>
  </si>
  <si>
    <t>21910, 21925, 21930, 21977</t>
  </si>
  <si>
    <t>BE HOSP MAINT SHP</t>
  </si>
  <si>
    <t>CEHM</t>
  </si>
  <si>
    <t>BE STOR CV FCTLY</t>
  </si>
  <si>
    <t>Covered Storage Building, Installation</t>
  </si>
  <si>
    <t>CECS</t>
  </si>
  <si>
    <t>BE STOR SHED</t>
  </si>
  <si>
    <t>CESS</t>
  </si>
  <si>
    <t>PROD, ACFT</t>
  </si>
  <si>
    <t>Aircraft Production Plant</t>
  </si>
  <si>
    <t>PAIR</t>
  </si>
  <si>
    <t>PROD, ACFT ENG</t>
  </si>
  <si>
    <t>PENG</t>
  </si>
  <si>
    <t>PROD, GM</t>
  </si>
  <si>
    <t>Missile Production Plant</t>
  </si>
  <si>
    <t>PMIS</t>
  </si>
  <si>
    <t>PROD, AMMO EX/TX</t>
  </si>
  <si>
    <t>Ammunition Production Plant</t>
  </si>
  <si>
    <t>PDAE</t>
  </si>
  <si>
    <t>PROD, ELCT COMM</t>
  </si>
  <si>
    <t>Electronic and Communication Production Plant</t>
  </si>
  <si>
    <t>PECE</t>
  </si>
  <si>
    <t>PROD, NAV/GUID SYS</t>
  </si>
  <si>
    <t>PSS</t>
  </si>
  <si>
    <t>PROD, MISC PROC</t>
  </si>
  <si>
    <t>Miscellaneous Support Production Plant</t>
  </si>
  <si>
    <t>PMIE</t>
  </si>
  <si>
    <t>ASPHALT PLT</t>
  </si>
  <si>
    <t>This facility is normally the property of the Base Civil Engineer.</t>
  </si>
  <si>
    <t>ASPH</t>
  </si>
  <si>
    <t>CONCRETE PLT</t>
  </si>
  <si>
    <t>CONC</t>
  </si>
  <si>
    <t>OXYGEN GEN PLT</t>
  </si>
  <si>
    <t>Also see: CATCode 442258 LIQUID OXYGEN STORAGE</t>
  </si>
  <si>
    <t>Installation Gas Production Plant</t>
  </si>
  <si>
    <t>OXYG</t>
  </si>
  <si>
    <t>ROCK CRSHR PLT</t>
  </si>
  <si>
    <t>ROCK</t>
  </si>
  <si>
    <t>RDT&amp;E Laboratory</t>
  </si>
  <si>
    <t>SC LAB PHYSICS</t>
  </si>
  <si>
    <t>PSLB</t>
  </si>
  <si>
    <t>SC LAB SONIC</t>
  </si>
  <si>
    <t>SSLB</t>
  </si>
  <si>
    <t>SC LAB ASTROPHY</t>
  </si>
  <si>
    <t>APSL</t>
  </si>
  <si>
    <t>SC LAB PERS RSCH</t>
  </si>
  <si>
    <t>PRSL</t>
  </si>
  <si>
    <t>SC LAB CML</t>
  </si>
  <si>
    <t>CSLB</t>
  </si>
  <si>
    <t>SC LAB GRD ELECT</t>
  </si>
  <si>
    <t>GESL</t>
  </si>
  <si>
    <t>SC LAB NUCLEON</t>
  </si>
  <si>
    <t>NSLB</t>
  </si>
  <si>
    <t>SC LAB GEOPHY</t>
  </si>
  <si>
    <t>GPSL</t>
  </si>
  <si>
    <t>SC LAB MED</t>
  </si>
  <si>
    <t>Medical Research Laboratory</t>
  </si>
  <si>
    <t>MSLB</t>
  </si>
  <si>
    <t>SC LAB H/ENGRG</t>
  </si>
  <si>
    <t>HESL</t>
  </si>
  <si>
    <t>SC LAB SOLAR</t>
  </si>
  <si>
    <t>SRSL</t>
  </si>
  <si>
    <t>SC LAB RADIAT</t>
  </si>
  <si>
    <t>RSLB</t>
  </si>
  <si>
    <t>SC LAB A/ENVRMT</t>
  </si>
  <si>
    <t>AOES</t>
  </si>
  <si>
    <t>SC LAB DY-ENVRMTL</t>
  </si>
  <si>
    <t>DESL</t>
  </si>
  <si>
    <t>SC LAB MET</t>
  </si>
  <si>
    <t>MYSL</t>
  </si>
  <si>
    <t>SC LAB CIVIL ENGRG</t>
  </si>
  <si>
    <t>CESL</t>
  </si>
  <si>
    <t>SC LAB BIOLOG</t>
  </si>
  <si>
    <t>BSLB</t>
  </si>
  <si>
    <t>SC LAB LASER</t>
  </si>
  <si>
    <t>LSLB</t>
  </si>
  <si>
    <t>SC LAB AVIONICS</t>
  </si>
  <si>
    <t>AVSL</t>
  </si>
  <si>
    <t>SC LAB MATERIALS</t>
  </si>
  <si>
    <t>MSL</t>
  </si>
  <si>
    <t>31015, 31023</t>
  </si>
  <si>
    <t>NUC ENGRG TST BLDG</t>
  </si>
  <si>
    <t>NEGT</t>
  </si>
  <si>
    <t>ACFT DY RSCH ENG</t>
  </si>
  <si>
    <t>ADRE</t>
  </si>
  <si>
    <t>ACFT DY RSH TEST</t>
  </si>
  <si>
    <t>ADRT</t>
  </si>
  <si>
    <t>ACFT RSCH LAB</t>
  </si>
  <si>
    <t>ARLB</t>
  </si>
  <si>
    <t>ACFT RSCH ENG</t>
  </si>
  <si>
    <t>ARE</t>
  </si>
  <si>
    <t>ACFT RSCH TEST</t>
  </si>
  <si>
    <t>ARAT</t>
  </si>
  <si>
    <t>MSL/SPACE RSCH LAB</t>
  </si>
  <si>
    <t>Missile and Space RDT&amp;E Facility</t>
  </si>
  <si>
    <t>MISL</t>
  </si>
  <si>
    <t>31210, 31220</t>
  </si>
  <si>
    <t>MSL/SPACE RSCH ENG</t>
  </si>
  <si>
    <t>MSRE</t>
  </si>
  <si>
    <t>31210, 31220, 31225, 31230</t>
  </si>
  <si>
    <t>MSL/SPACE RSC ENG</t>
  </si>
  <si>
    <t>MSRT</t>
  </si>
  <si>
    <t>SATEL CON STATION</t>
  </si>
  <si>
    <t>SCST</t>
  </si>
  <si>
    <t>ARMT R-L BALLIS</t>
  </si>
  <si>
    <t>Weapons RDT&amp;E Facility</t>
  </si>
  <si>
    <t>ARBL</t>
  </si>
  <si>
    <t>ARMT RSCH ENG</t>
  </si>
  <si>
    <t>AREN</t>
  </si>
  <si>
    <t>ARMT RSCH TEST</t>
  </si>
  <si>
    <t>ARTT</t>
  </si>
  <si>
    <t>LAB WPN GDNC</t>
  </si>
  <si>
    <t>WGLB</t>
  </si>
  <si>
    <t>AMMO EXP &amp; TOX LAB</t>
  </si>
  <si>
    <t>Ammunition, Explosive, and Toxic RDT&amp;E Facility</t>
  </si>
  <si>
    <t>AETL</t>
  </si>
  <si>
    <t>ELEC RSCH LAB</t>
  </si>
  <si>
    <t>Electronic and Communication RDT&amp;E Facility</t>
  </si>
  <si>
    <t>ERLB</t>
  </si>
  <si>
    <t>31710, 31720, 31725</t>
  </si>
  <si>
    <t>ELEC RSCH ENG</t>
  </si>
  <si>
    <t>EREL</t>
  </si>
  <si>
    <t>ELEC RSCH TST</t>
  </si>
  <si>
    <t>ERTL</t>
  </si>
  <si>
    <t>AVIONICS RSCH LAB</t>
  </si>
  <si>
    <t>AVRL</t>
  </si>
  <si>
    <t>PRPLN R-L A/BRETG</t>
  </si>
  <si>
    <t>Propulsion RDT&amp;E Facility</t>
  </si>
  <si>
    <t>PRLA</t>
  </si>
  <si>
    <t>PRPLN R-L NA/BRETG</t>
  </si>
  <si>
    <t>PRLN</t>
  </si>
  <si>
    <t>PRPLN R-L ELEC</t>
  </si>
  <si>
    <t>PRLE</t>
  </si>
  <si>
    <t>PRPLN R-L FUEL/LUB</t>
  </si>
  <si>
    <t>PRLL</t>
  </si>
  <si>
    <t>STOR, RDTE</t>
  </si>
  <si>
    <t>Miscellaneous Item and Equipment RDT&amp;E Facility</t>
  </si>
  <si>
    <t>EQUIP RSCH LAB</t>
  </si>
  <si>
    <t>EQRL</t>
  </si>
  <si>
    <t>EQUIP RSCH ENG</t>
  </si>
  <si>
    <t>EQRE</t>
  </si>
  <si>
    <t>EQUIP RSCH TEST</t>
  </si>
  <si>
    <t>EQRT</t>
  </si>
  <si>
    <t>MAT RSCH TEST LAB</t>
  </si>
  <si>
    <t>MRTL</t>
  </si>
  <si>
    <t>TST TRACK BLDG</t>
  </si>
  <si>
    <t>AFMC is the primary user.</t>
  </si>
  <si>
    <t>TTBL</t>
  </si>
  <si>
    <t>RSCH EQUIP STOR</t>
  </si>
  <si>
    <t>Controlled Humidity Storage, Depot</t>
  </si>
  <si>
    <t>REST</t>
  </si>
  <si>
    <t>PROTO MDL CONST&amp;A</t>
  </si>
  <si>
    <t>RDT&amp;E Technical Service Facility</t>
  </si>
  <si>
    <t>PMCA</t>
  </si>
  <si>
    <t>MSL INSTM STN</t>
  </si>
  <si>
    <t>RDT&amp;E Range Facility</t>
  </si>
  <si>
    <t>MIS</t>
  </si>
  <si>
    <t>MSL RDR STN</t>
  </si>
  <si>
    <t>MRS</t>
  </si>
  <si>
    <t>MSL THODLIST STN</t>
  </si>
  <si>
    <t>MTS</t>
  </si>
  <si>
    <t>MSL COMM STN</t>
  </si>
  <si>
    <t>MCS</t>
  </si>
  <si>
    <t>TST RP COMPLX</t>
  </si>
  <si>
    <t>RDT&amp;E Range Complex</t>
  </si>
  <si>
    <t>TRCX</t>
  </si>
  <si>
    <t>ADYN W-T SUBSON</t>
  </si>
  <si>
    <t>Miscellaneous RDT&amp;E Facility</t>
  </si>
  <si>
    <t>AWTS</t>
  </si>
  <si>
    <t>ADYN W-T SUPSON</t>
  </si>
  <si>
    <t>Aerodynamic wind tunnel</t>
  </si>
  <si>
    <t>AWTP</t>
  </si>
  <si>
    <t>ADYN W-T TRNSON</t>
  </si>
  <si>
    <t>AWTT</t>
  </si>
  <si>
    <t>ADYN W-T HYPSON</t>
  </si>
  <si>
    <t>AWTH</t>
  </si>
  <si>
    <t>GDYN W-T SUPSON</t>
  </si>
  <si>
    <t>GDWT</t>
  </si>
  <si>
    <t>A/RSCH TST</t>
  </si>
  <si>
    <t>ATRT</t>
  </si>
  <si>
    <t>RDT&amp;E RANGE</t>
  </si>
  <si>
    <t>RDT&amp;E Area</t>
  </si>
  <si>
    <t>RDTE</t>
  </si>
  <si>
    <t>ARMT RSCH TST STRU</t>
  </si>
  <si>
    <t>ARTS</t>
  </si>
  <si>
    <t>ELCT RSCH RDR</t>
  </si>
  <si>
    <t>ERR</t>
  </si>
  <si>
    <t>ELCT RSCH NAVAID</t>
  </si>
  <si>
    <t>ERN</t>
  </si>
  <si>
    <t>MSL LCH TST FCLTY</t>
  </si>
  <si>
    <t>MLTF</t>
  </si>
  <si>
    <t>MSL LDG TST FCLTY</t>
  </si>
  <si>
    <t>MLT</t>
  </si>
  <si>
    <t>MSL STOR FL</t>
  </si>
  <si>
    <t>MSF</t>
  </si>
  <si>
    <t>PRPLN ENG T/FL SYS</t>
  </si>
  <si>
    <t>PETF</t>
  </si>
  <si>
    <t>PRPLN ENG T/STD</t>
  </si>
  <si>
    <t>PETS</t>
  </si>
  <si>
    <t>PRPLN ENG T/C</t>
  </si>
  <si>
    <t>Propulsion engine test cell</t>
  </si>
  <si>
    <t>PETC</t>
  </si>
  <si>
    <t>TST TRACK</t>
  </si>
  <si>
    <t>TR</t>
  </si>
  <si>
    <t>RSCH COM STN COMPX</t>
  </si>
  <si>
    <t>RCSC</t>
  </si>
  <si>
    <t>STOR, DELM WTR</t>
  </si>
  <si>
    <t>BL = 42 gallons</t>
  </si>
  <si>
    <t>Small Bulk Storage</t>
  </si>
  <si>
    <t>DWS</t>
  </si>
  <si>
    <t>STOR, WTR/ALCOHL</t>
  </si>
  <si>
    <t>SWA</t>
  </si>
  <si>
    <t>STOR AG, SP LIQ</t>
  </si>
  <si>
    <t>Bulk Liquid Fuel Storage</t>
  </si>
  <si>
    <t>BL</t>
  </si>
  <si>
    <t>SLS</t>
  </si>
  <si>
    <t>41150, 41151</t>
  </si>
  <si>
    <t>STOR AG, AVGAS</t>
  </si>
  <si>
    <t>AGS</t>
  </si>
  <si>
    <t>41120, 41121</t>
  </si>
  <si>
    <t>STOR, AVLUBE</t>
  </si>
  <si>
    <t>Bulk Liquid Storage, Other Than Fuel</t>
  </si>
  <si>
    <t>ALS</t>
  </si>
  <si>
    <t>STOR AG, DIESEL</t>
  </si>
  <si>
    <t>DFS</t>
  </si>
  <si>
    <t>41130, 41131</t>
  </si>
  <si>
    <t>STOR AG, JET FL</t>
  </si>
  <si>
    <t>JFS</t>
  </si>
  <si>
    <t>41121, 41123</t>
  </si>
  <si>
    <t>STOR AG, MOGAS</t>
  </si>
  <si>
    <t>STMO</t>
  </si>
  <si>
    <t>41140, 41141</t>
  </si>
  <si>
    <t>STOR AG, SOLVENTS</t>
  </si>
  <si>
    <t>SS</t>
  </si>
  <si>
    <t>STOR AG, SP FL</t>
  </si>
  <si>
    <t>STSF</t>
  </si>
  <si>
    <t>STOR LG BK AG, LF</t>
  </si>
  <si>
    <t>Large Bulk Liquid Fuel Storage</t>
  </si>
  <si>
    <t>FSLG</t>
  </si>
  <si>
    <t>Cut-and-Cover Bulk Liquid Fuel Storage</t>
  </si>
  <si>
    <t>CNCBF</t>
  </si>
  <si>
    <t>41112, 41122, 41132, 41142, 41152</t>
  </si>
  <si>
    <t>STOR UG, SP LIQ</t>
  </si>
  <si>
    <t>SLSU</t>
  </si>
  <si>
    <t>STOR UG, AVGAS</t>
  </si>
  <si>
    <t>AGSU</t>
  </si>
  <si>
    <t>STOR UG, AVLUBE</t>
  </si>
  <si>
    <t>ALSU</t>
  </si>
  <si>
    <t>STOR UG, DIESEL</t>
  </si>
  <si>
    <t>DFSU</t>
  </si>
  <si>
    <t>STOR UG, JET FL</t>
  </si>
  <si>
    <t>JFSU</t>
  </si>
  <si>
    <t>STOR UG, MOGAS</t>
  </si>
  <si>
    <t>SMU</t>
  </si>
  <si>
    <t>STOR UG, SOLVENTS</t>
  </si>
  <si>
    <t>SSUG</t>
  </si>
  <si>
    <t>STOR UG, SP FL</t>
  </si>
  <si>
    <t>SSFU</t>
  </si>
  <si>
    <t>STOR LG BK UG, LF</t>
  </si>
  <si>
    <t>LBLFU</t>
  </si>
  <si>
    <t>STOR, BALL</t>
  </si>
  <si>
    <t>BSS</t>
  </si>
  <si>
    <t>Ammunition Storage, Depot and Arsenal</t>
  </si>
  <si>
    <t>MAG, PYRO</t>
  </si>
  <si>
    <t>SAPM</t>
  </si>
  <si>
    <t>STOR, SUB MIS</t>
  </si>
  <si>
    <t>SLBM</t>
  </si>
  <si>
    <t>STOR, MU-CUB MAG</t>
  </si>
  <si>
    <t>Ammunition Storage, Installation</t>
  </si>
  <si>
    <t>SMCM</t>
  </si>
  <si>
    <t>42210, 42215, 42225, 4231, 42240, 42250, 42260</t>
  </si>
  <si>
    <t>STOR, RKT CHK ASMB</t>
  </si>
  <si>
    <t>SRCA</t>
  </si>
  <si>
    <t>STOR, SEG MAG</t>
  </si>
  <si>
    <t>SSM</t>
  </si>
  <si>
    <t>42230, 42231, 42235, 42281, 42283, 42285</t>
  </si>
  <si>
    <t>STOR, MAG AG AB&amp;C</t>
  </si>
  <si>
    <t>SMAB</t>
  </si>
  <si>
    <t>42210, 42215, 42230, 42231, 42240</t>
  </si>
  <si>
    <t>MSL STG FAC</t>
  </si>
  <si>
    <t>MSG</t>
  </si>
  <si>
    <t>STOR, IGLOO</t>
  </si>
  <si>
    <t>SI</t>
  </si>
  <si>
    <t>STOR SPARE INERT</t>
  </si>
  <si>
    <t>ISS</t>
  </si>
  <si>
    <t>STOR MODULE BARCAD</t>
  </si>
  <si>
    <t>SMB</t>
  </si>
  <si>
    <t>STOR, IGLOO SAU</t>
  </si>
  <si>
    <t>SISA</t>
  </si>
  <si>
    <t>OPEN AMMO STORAGE</t>
  </si>
  <si>
    <t>OAS</t>
  </si>
  <si>
    <t>COLD STOR BSE</t>
  </si>
  <si>
    <t>Climate controlled space, usually refrigerated.</t>
  </si>
  <si>
    <t>Cold Storage, Installation</t>
  </si>
  <si>
    <t>CSB</t>
  </si>
  <si>
    <t>WHSE, GP</t>
  </si>
  <si>
    <t>GPW</t>
  </si>
  <si>
    <t>HAZARD STOR, DEP</t>
  </si>
  <si>
    <t>Hazardous Materials Storage, Depot</t>
  </si>
  <si>
    <t>HSD</t>
  </si>
  <si>
    <t>SHED SUP EQUIP DEP</t>
  </si>
  <si>
    <t>Covered Storage Shed, Depot</t>
  </si>
  <si>
    <t>SSED</t>
  </si>
  <si>
    <t>WHSE SUP EQUIP DEP</t>
  </si>
  <si>
    <t>WSED</t>
  </si>
  <si>
    <t>HAZARD STOR, BSE</t>
  </si>
  <si>
    <t>BHS</t>
  </si>
  <si>
    <t>44160, 44228, 44240</t>
  </si>
  <si>
    <t>STOR LIQ OXYGEN</t>
  </si>
  <si>
    <t>Also see: CATCode 229986 OXYGEN GENERATING PLANT.</t>
  </si>
  <si>
    <t>LOS</t>
  </si>
  <si>
    <t>CONTR HUM WH IN</t>
  </si>
  <si>
    <t>Controlled Humidity Storage, Installation</t>
  </si>
  <si>
    <t>CHW</t>
  </si>
  <si>
    <t>MED STOR (WRM)</t>
  </si>
  <si>
    <t>Medical Warehouse</t>
  </si>
  <si>
    <t>51077, 53060</t>
  </si>
  <si>
    <t>Storage Silo, Loose Material</t>
  </si>
  <si>
    <t>SSI</t>
  </si>
  <si>
    <t>SHED SUP&amp;EQUIP BSE</t>
  </si>
  <si>
    <t>Usually a LRS facility.</t>
  </si>
  <si>
    <t>BSES</t>
  </si>
  <si>
    <t>WHSE SUP&amp;EQUIP BSE</t>
  </si>
  <si>
    <t>Storage and Customer Issue</t>
  </si>
  <si>
    <t>WSEB</t>
  </si>
  <si>
    <t>WHSE, TROOP SUBSIS</t>
  </si>
  <si>
    <t>WTS</t>
  </si>
  <si>
    <t>WHSE,FORM&amp;PUB,BSE</t>
  </si>
  <si>
    <t>WFPB</t>
  </si>
  <si>
    <t>HSG SUP-STOR FCLTY</t>
  </si>
  <si>
    <t>HSSF</t>
  </si>
  <si>
    <t>STOR, OPEN</t>
  </si>
  <si>
    <t>Open Storage, Installation</t>
  </si>
  <si>
    <t>OPSA</t>
  </si>
  <si>
    <t>OPEN STOR DEP</t>
  </si>
  <si>
    <t>Open Storage, Depot</t>
  </si>
  <si>
    <t>OSD</t>
  </si>
  <si>
    <t>Hazardous Waste Storage Or Disposal Facility</t>
  </si>
  <si>
    <t>OPEN STOR,BSE SUP</t>
  </si>
  <si>
    <t>OSBS</t>
  </si>
  <si>
    <t>CE STOR OPEN</t>
  </si>
  <si>
    <t>BCEO</t>
  </si>
  <si>
    <t>OPN STOR F/T MGT</t>
  </si>
  <si>
    <t>OSTM</t>
  </si>
  <si>
    <t>OPEN STOR R-D</t>
  </si>
  <si>
    <t>OSRD</t>
  </si>
  <si>
    <t>COMPOSITE MED</t>
  </si>
  <si>
    <t>Hospital</t>
  </si>
  <si>
    <t>BD</t>
  </si>
  <si>
    <t>CMF</t>
  </si>
  <si>
    <t>51010, 51011</t>
  </si>
  <si>
    <t>MED COMD + ADMIN</t>
  </si>
  <si>
    <t>MCDA</t>
  </si>
  <si>
    <t>MED/DENT ED * TNG</t>
  </si>
  <si>
    <t>MDET</t>
  </si>
  <si>
    <t>Also known as: Medical Laboratory</t>
  </si>
  <si>
    <t>Medical Laboratory</t>
  </si>
  <si>
    <t>PATH</t>
  </si>
  <si>
    <t>May be a stand-alone facility or part of a hospital or clinic.</t>
  </si>
  <si>
    <t>Dispensary And Clinic</t>
  </si>
  <si>
    <t>PHAR</t>
  </si>
  <si>
    <t>PHYS</t>
  </si>
  <si>
    <t>53010, 55010</t>
  </si>
  <si>
    <t>RADI</t>
  </si>
  <si>
    <t>FLT SURG CLINIC</t>
  </si>
  <si>
    <t>AERO</t>
  </si>
  <si>
    <t>ENVIRO HEALTH</t>
  </si>
  <si>
    <t>ENVI</t>
  </si>
  <si>
    <t>Dining Support Facility</t>
  </si>
  <si>
    <t>FOOD</t>
  </si>
  <si>
    <t>AMB SHELTER</t>
  </si>
  <si>
    <t>Essentially a garage or covered carport for ambulances.</t>
  </si>
  <si>
    <t>AMBU</t>
  </si>
  <si>
    <t>14310, 53070</t>
  </si>
  <si>
    <t>NURS</t>
  </si>
  <si>
    <t>AEROMED STG FCLTY</t>
  </si>
  <si>
    <t>ASGF</t>
  </si>
  <si>
    <t>OBSTETRICAL SVC</t>
  </si>
  <si>
    <t>OBST</t>
  </si>
  <si>
    <t>AF CLINIC</t>
  </si>
  <si>
    <t>CLIN</t>
  </si>
  <si>
    <t>SURG</t>
  </si>
  <si>
    <t>HOSP CEN STERILIZN</t>
  </si>
  <si>
    <t>STER</t>
  </si>
  <si>
    <t>WELF</t>
  </si>
  <si>
    <t>BLOOD PROCESS LAB</t>
  </si>
  <si>
    <t>BLOD</t>
  </si>
  <si>
    <t>DRUG ABUSE DET LAB</t>
  </si>
  <si>
    <t>DRUG</t>
  </si>
  <si>
    <t>AF ENV HEALTH LAB</t>
  </si>
  <si>
    <t>Biosafety Level 3 Laboratory</t>
  </si>
  <si>
    <t>OCCL</t>
  </si>
  <si>
    <t>BIOSAF LAB LEV 4</t>
  </si>
  <si>
    <t>Biosafety Level 4 Laboratory</t>
  </si>
  <si>
    <t>BIOS</t>
  </si>
  <si>
    <t>CLIN LAB EPDML</t>
  </si>
  <si>
    <t>EPID</t>
  </si>
  <si>
    <t>MATERIALS SERVICES (MED LOG)</t>
  </si>
  <si>
    <t>Also known as: Medical Warehouse. Also see CATCode 442515 WRM.</t>
  </si>
  <si>
    <t>LOGI</t>
  </si>
  <si>
    <t>MEDICAL FOOD INSP</t>
  </si>
  <si>
    <t>Veterinary Facility</t>
  </si>
  <si>
    <t>MEDF</t>
  </si>
  <si>
    <t>53040, 53045</t>
  </si>
  <si>
    <t>AREA DEN LAB</t>
  </si>
  <si>
    <t>DENL</t>
  </si>
  <si>
    <t>DEN CLINIC</t>
  </si>
  <si>
    <t>Dental Facility</t>
  </si>
  <si>
    <t>DENT</t>
  </si>
  <si>
    <t>OUTPAT AMBUL CAR CLIN</t>
  </si>
  <si>
    <t>AMBL</t>
  </si>
  <si>
    <t>OCC MEDICINE SVC</t>
  </si>
  <si>
    <t>OCCH</t>
  </si>
  <si>
    <t>MED AID STATION</t>
  </si>
  <si>
    <t>MEDA</t>
  </si>
  <si>
    <t>ADMIN, MISC</t>
  </si>
  <si>
    <t>ADMN</t>
  </si>
  <si>
    <t>AREA DEF CNSL OFC</t>
  </si>
  <si>
    <t>For the purposes of client defense. Do not co-locate with Law Center offices.</t>
  </si>
  <si>
    <t>DEFC</t>
  </si>
  <si>
    <t>For the prosecution of the defendant. Could also have a law library. Do not co-locate with Area Defense Council offices.</t>
  </si>
  <si>
    <t>LAWC</t>
  </si>
  <si>
    <t>FAM HSG MGT OFC</t>
  </si>
  <si>
    <t>FHMO</t>
  </si>
  <si>
    <t>VEH OPS ADMIN</t>
  </si>
  <si>
    <t>Can be co-located with Vehicle Maintenance Centers.</t>
  </si>
  <si>
    <t>VOA</t>
  </si>
  <si>
    <t>BSE SUP ADMIN</t>
  </si>
  <si>
    <t>BSA</t>
  </si>
  <si>
    <t>AF PLT ADMIN OFC</t>
  </si>
  <si>
    <t>AFPA</t>
  </si>
  <si>
    <t>CO HQ BLDG</t>
  </si>
  <si>
    <t>Army/Marines are primary users.</t>
  </si>
  <si>
    <t>Small Unit Headquarters Building</t>
  </si>
  <si>
    <t>CHB</t>
  </si>
  <si>
    <t>CO HQ BLDG TT</t>
  </si>
  <si>
    <t>CHQB</t>
  </si>
  <si>
    <t>BASE ENGR ADMIN</t>
  </si>
  <si>
    <t>BCEA</t>
  </si>
  <si>
    <t>BASE PERSONNEL OFC</t>
  </si>
  <si>
    <t>PERS</t>
  </si>
  <si>
    <t>WPN SYS/M MGT FCLT</t>
  </si>
  <si>
    <t>WEAP</t>
  </si>
  <si>
    <t>TRAFFIC MGT FCLTY</t>
  </si>
  <si>
    <t>TMO = Traffic Management Office</t>
  </si>
  <si>
    <t>TRAF</t>
  </si>
  <si>
    <t>MUN MAINT ADMIN</t>
  </si>
  <si>
    <t>MUNI</t>
  </si>
  <si>
    <t>ODERLY RM IN DORM</t>
  </si>
  <si>
    <t>ORDE</t>
  </si>
  <si>
    <t>HQ GROUP</t>
  </si>
  <si>
    <t>Large Unit Headquarters Building</t>
  </si>
  <si>
    <t>HQGP</t>
  </si>
  <si>
    <t>14182, 14183, 14184</t>
  </si>
  <si>
    <t>61071, 61072</t>
  </si>
  <si>
    <t>HQ WG</t>
  </si>
  <si>
    <t>WING</t>
  </si>
  <si>
    <t>HQ CENTER</t>
  </si>
  <si>
    <t>HQCT</t>
  </si>
  <si>
    <t>HQ AF</t>
  </si>
  <si>
    <t>HQAF</t>
  </si>
  <si>
    <t>HQ MAJOR COMD</t>
  </si>
  <si>
    <t>HQMC</t>
  </si>
  <si>
    <t>HQ NUMBERED AF</t>
  </si>
  <si>
    <t>HQNA</t>
  </si>
  <si>
    <t>HQ,NAMED/NO DIV</t>
  </si>
  <si>
    <t>HQNN</t>
  </si>
  <si>
    <t>HQ,SPECIFIED</t>
  </si>
  <si>
    <t>HQSF</t>
  </si>
  <si>
    <t>DOC STG FCLTY</t>
  </si>
  <si>
    <t>DOSF</t>
  </si>
  <si>
    <t>FARM FCLTY</t>
  </si>
  <si>
    <t>Working Animal Support Building</t>
  </si>
  <si>
    <t>FARM</t>
  </si>
  <si>
    <t>LOG FCLTY DEP OPS</t>
  </si>
  <si>
    <t>LFDO</t>
  </si>
  <si>
    <t>DPI</t>
  </si>
  <si>
    <t>Automated Data Processing Center</t>
  </si>
  <si>
    <t>PLT, PRINTING</t>
  </si>
  <si>
    <t>Printing And Reproduction Plant</t>
  </si>
  <si>
    <t>PRIN</t>
  </si>
  <si>
    <t>PLT, REPRODUCTION</t>
  </si>
  <si>
    <t>PLAN</t>
  </si>
  <si>
    <t>General Administrative Building, High-Rise</t>
  </si>
  <si>
    <t>ADMIN OFC,NON-AF</t>
  </si>
  <si>
    <t>Can also be used for State, ANG, and ARNG space.</t>
  </si>
  <si>
    <t>AONA</t>
  </si>
  <si>
    <t>61050, 61055</t>
  </si>
  <si>
    <t>SOCIAL ACT FCLTY</t>
  </si>
  <si>
    <t>SAF</t>
  </si>
  <si>
    <t>DISASTER PREP</t>
  </si>
  <si>
    <t>DRPS</t>
  </si>
  <si>
    <t>AFOSI OFFICE</t>
  </si>
  <si>
    <t>The primary responsibilities of the Air Force Office of Special Investigations are criminal investigative and counterintelligence services. The organization seeks to identify, investigate and neutralize espionage, terrorism, fraud and other major criminal activities that may threaten Air Force and Department of Defense resources. AFOSI provides professional investigative service to commanders of all Air Force activities.</t>
  </si>
  <si>
    <t>AFOS</t>
  </si>
  <si>
    <t>ADMIN STRUCT, UNDERGROUND</t>
  </si>
  <si>
    <t>Administrative Building, Underground</t>
  </si>
  <si>
    <t>UGAS</t>
  </si>
  <si>
    <t>62010, 62077</t>
  </si>
  <si>
    <t>Administrative Structure, Other Than Buildings</t>
  </si>
  <si>
    <t>BB</t>
  </si>
  <si>
    <t>FLAG POLE, BSE</t>
  </si>
  <si>
    <t>The largest flag pole on the installation should be located at the Wing/Center Headquarters.</t>
  </si>
  <si>
    <t>SHLTR, TROOP</t>
  </si>
  <si>
    <t>Also see: CATCodes 141184 READY SHELTER FACILITY AND 730660 ABOVE GROUND TORNADO SHELTER.</t>
  </si>
  <si>
    <t>TS</t>
  </si>
  <si>
    <t>STD, REVIEW CV</t>
  </si>
  <si>
    <t>Permanently installed; does not include moveable bleachers / canopies.</t>
  </si>
  <si>
    <t>CRS</t>
  </si>
  <si>
    <t>STD, REVIEW OPEN</t>
  </si>
  <si>
    <t>ORS</t>
  </si>
  <si>
    <t>KENNEL STRAY ANML</t>
  </si>
  <si>
    <t>STRY</t>
  </si>
  <si>
    <t>FAM HSG, CAPEHART</t>
  </si>
  <si>
    <t>Family Housing Dwelling</t>
  </si>
  <si>
    <t>FA</t>
  </si>
  <si>
    <t>FHC</t>
  </si>
  <si>
    <t>71111, 71112, 71113, 71114, 71115, 71116, 71117</t>
  </si>
  <si>
    <t>71125, 71126, 71127, 71128, 71129</t>
  </si>
  <si>
    <t>FAM HSG, WHERRY</t>
  </si>
  <si>
    <t>FHW</t>
  </si>
  <si>
    <t>71120, 71121, 71122, 71123, 71124</t>
  </si>
  <si>
    <t>FAM HSG, LANHAM</t>
  </si>
  <si>
    <t>FHL</t>
  </si>
  <si>
    <t>71160, 71161</t>
  </si>
  <si>
    <t>FAM HSG APPR FY70A</t>
  </si>
  <si>
    <t>FH70</t>
  </si>
  <si>
    <t>71170, 71171, 71172, 71173, 71174</t>
  </si>
  <si>
    <t>FAM HSG APPR 50-69</t>
  </si>
  <si>
    <t>FH50</t>
  </si>
  <si>
    <t>71130, 71131, 71132, 71133, 71134</t>
  </si>
  <si>
    <t>FAM HSG APPR PFY50</t>
  </si>
  <si>
    <t>FH49</t>
  </si>
  <si>
    <t>71140, 71141, 71142, 71143, 71144</t>
  </si>
  <si>
    <t>FAM HSG, SUR COMOD</t>
  </si>
  <si>
    <t>FHSC</t>
  </si>
  <si>
    <t>71150, 71151, 71152, 71153, 71154</t>
  </si>
  <si>
    <t>FAM HSG, DEUTCHMRK</t>
  </si>
  <si>
    <t>USAFE is primary user.</t>
  </si>
  <si>
    <t>FHDM</t>
  </si>
  <si>
    <t>71155, 71156, 71157, 71158, 71159</t>
  </si>
  <si>
    <t>FAM HSG, YEN</t>
  </si>
  <si>
    <t>PACAF is primary user.</t>
  </si>
  <si>
    <t>FHYN</t>
  </si>
  <si>
    <t>FAM HSG, OTHER</t>
  </si>
  <si>
    <t>FHOT</t>
  </si>
  <si>
    <t>FAM HSG RELO</t>
  </si>
  <si>
    <t>Similar to: CATCode 711231 FAMILY HOUSING USA.</t>
  </si>
  <si>
    <t>FHRT</t>
  </si>
  <si>
    <t>71175, 71176</t>
  </si>
  <si>
    <t>FAM HSG, RENT GUAR</t>
  </si>
  <si>
    <t>FHRG</t>
  </si>
  <si>
    <t>FAM HSG, LEASED</t>
  </si>
  <si>
    <t>FHLE</t>
  </si>
  <si>
    <t>71135, 71136, 71137, 71138, 71139</t>
  </si>
  <si>
    <t>FAM HSG USA</t>
  </si>
  <si>
    <t>Similar to: CATCode 711181 FAMILY HOUSING RELOCATABLE.</t>
  </si>
  <si>
    <t>FHUS</t>
  </si>
  <si>
    <t>FAM HSG ATCH GARGE</t>
  </si>
  <si>
    <t>Family Housing Garage</t>
  </si>
  <si>
    <t>VE</t>
  </si>
  <si>
    <t>FHAG</t>
  </si>
  <si>
    <t>FAM HSG ATCH CARP</t>
  </si>
  <si>
    <t>Family Housing Carport</t>
  </si>
  <si>
    <t>FHAC</t>
  </si>
  <si>
    <t>Family Housing High Rise Building</t>
  </si>
  <si>
    <t>TLR CRT SPT FCLTY</t>
  </si>
  <si>
    <t>Trailer Court Support Facility</t>
  </si>
  <si>
    <t>FHMH</t>
  </si>
  <si>
    <t>TLR CRT PARKING</t>
  </si>
  <si>
    <t>FA = Number of Families</t>
  </si>
  <si>
    <t>Family Housing Individual Trailer Site</t>
  </si>
  <si>
    <t>FHPA</t>
  </si>
  <si>
    <t>71310, 71311</t>
  </si>
  <si>
    <t>Miscellaneous Family Housing Support Facility</t>
  </si>
  <si>
    <t>GARGE FAM HSG DET</t>
  </si>
  <si>
    <t>FHGD</t>
  </si>
  <si>
    <t>CARP FAM HSG DET</t>
  </si>
  <si>
    <t>FHCD</t>
  </si>
  <si>
    <t>STOR FAM HSG DET</t>
  </si>
  <si>
    <t>Does not include "Tuff Sheds" or other portable buildings used for storage.</t>
  </si>
  <si>
    <t>Family Housing Storage Facility</t>
  </si>
  <si>
    <t>FHDS</t>
  </si>
  <si>
    <t>AF HOTEL</t>
  </si>
  <si>
    <t>AFHT</t>
  </si>
  <si>
    <t>PRC FCLTY</t>
  </si>
  <si>
    <t>Prison/Confinement Facility</t>
  </si>
  <si>
    <t>PRCF</t>
  </si>
  <si>
    <t>72140, 73015</t>
  </si>
  <si>
    <t>FED PRISON FCLTY</t>
  </si>
  <si>
    <t>Also see: CATCode 730831 CORRECTION FACILITY</t>
  </si>
  <si>
    <t>FPF</t>
  </si>
  <si>
    <t>TRANS UPH AIT</t>
  </si>
  <si>
    <t>Army is primary user.</t>
  </si>
  <si>
    <t>Enlisted Unaccompanied Personnel Housing, Transient</t>
  </si>
  <si>
    <t>AIT</t>
  </si>
  <si>
    <t>72121, 72127, 72153</t>
  </si>
  <si>
    <t>DH, AMN IN DORM</t>
  </si>
  <si>
    <t>Dining Facility</t>
  </si>
  <si>
    <t>DHAM</t>
  </si>
  <si>
    <t>72210, 72212</t>
  </si>
  <si>
    <t>72145, 72210</t>
  </si>
  <si>
    <t>DORM, RECRUITS</t>
  </si>
  <si>
    <t>Recruit/Trainee Barracks</t>
  </si>
  <si>
    <t>DORM</t>
  </si>
  <si>
    <t>DORM AM PP/PCS-STD</t>
  </si>
  <si>
    <t>Enlisted Unaccompanied Personnel Housing</t>
  </si>
  <si>
    <t>DOPP</t>
  </si>
  <si>
    <t>TECH TNG STD HSG</t>
  </si>
  <si>
    <t>TTSH</t>
  </si>
  <si>
    <t>72111, 72170</t>
  </si>
  <si>
    <t>72111, 72112</t>
  </si>
  <si>
    <t>DORMITORY, UNACCOMPANIED NCO</t>
  </si>
  <si>
    <t>DUNO</t>
  </si>
  <si>
    <t>72112, 72113</t>
  </si>
  <si>
    <t>DORM, VAQ</t>
  </si>
  <si>
    <t>DVAQ</t>
  </si>
  <si>
    <t>DORM UNACCOMP - WONDED WARR</t>
  </si>
  <si>
    <t>Unaccompanied Housing for Wounded Warriors</t>
  </si>
  <si>
    <t>DUWW</t>
  </si>
  <si>
    <t>Student Barracks</t>
  </si>
  <si>
    <t>UPHA</t>
  </si>
  <si>
    <t>TRANS UPH AST</t>
  </si>
  <si>
    <t>UPHS</t>
  </si>
  <si>
    <t>UP QUARTERS</t>
  </si>
  <si>
    <t>Annual Training/Mobilization Barracks</t>
  </si>
  <si>
    <t>SP</t>
  </si>
  <si>
    <t>EBTT</t>
  </si>
  <si>
    <t>72114, 72115</t>
  </si>
  <si>
    <t>72141, 72415</t>
  </si>
  <si>
    <t>FAST FOOD SVC</t>
  </si>
  <si>
    <t>Also see: CATCodes 740381 EXCHANGE CAFETERIA SNACK BAR and 740735 RESTAURANT, BASE</t>
  </si>
  <si>
    <t>FFSV</t>
  </si>
  <si>
    <t>DH, AMN (DET)</t>
  </si>
  <si>
    <t>ADHD</t>
  </si>
  <si>
    <t>DH, OFF (DET)</t>
  </si>
  <si>
    <t>ODHD</t>
  </si>
  <si>
    <t>KITCHEN, CEN PREP</t>
  </si>
  <si>
    <t>KCPP</t>
  </si>
  <si>
    <t>KITCHEN, IN-FLT</t>
  </si>
  <si>
    <t>FLTK</t>
  </si>
  <si>
    <t>SAN LATRINE</t>
  </si>
  <si>
    <t>Latrine/Shower Facility</t>
  </si>
  <si>
    <t>SANL</t>
  </si>
  <si>
    <t>Unaccompanied Personnel Housing Carport</t>
  </si>
  <si>
    <t>CPTU</t>
  </si>
  <si>
    <t>Miscellaneous UPH Support Building</t>
  </si>
  <si>
    <t>TROOP HSG, OTH</t>
  </si>
  <si>
    <t>Miscellaneous UPH Support Facility</t>
  </si>
  <si>
    <t>THDE</t>
  </si>
  <si>
    <t>OQ</t>
  </si>
  <si>
    <t>Officer Unaccompanied Personnel Housing</t>
  </si>
  <si>
    <t>OFFQ</t>
  </si>
  <si>
    <t>72411, 72412</t>
  </si>
  <si>
    <t>VOQ (01-010)</t>
  </si>
  <si>
    <t>Also known as: VOQ.</t>
  </si>
  <si>
    <t>Officer UPH, Transient</t>
  </si>
  <si>
    <t>VOFQ</t>
  </si>
  <si>
    <t>CADET QTRS</t>
  </si>
  <si>
    <t>Service Academy Unaccompanied Personnel Housing</t>
  </si>
  <si>
    <t>CADQ</t>
  </si>
  <si>
    <t>Emergency Personnel Housing</t>
  </si>
  <si>
    <t>EUPH Tent Pad</t>
  </si>
  <si>
    <t>TPAD</t>
  </si>
  <si>
    <t>CAMP, CIVILIAN</t>
  </si>
  <si>
    <t>Emergency Unaccompanied Personnel Housing</t>
  </si>
  <si>
    <t>CCMP</t>
  </si>
  <si>
    <t>CAMP, TROOP</t>
  </si>
  <si>
    <t>CMPT</t>
  </si>
  <si>
    <t>FR STN</t>
  </si>
  <si>
    <t>Fire Station Facility</t>
  </si>
  <si>
    <t>FS</t>
  </si>
  <si>
    <t>FR TWR COMM CEN</t>
  </si>
  <si>
    <t>Also see: CATCode 730151 FORESTRY GUARD STATION</t>
  </si>
  <si>
    <t>FOBS</t>
  </si>
  <si>
    <t>FR HOSE HSE</t>
  </si>
  <si>
    <t>FHHS</t>
  </si>
  <si>
    <t>FORESTRY GUARD STN</t>
  </si>
  <si>
    <t>Also see: CATCode 730145 FIRE OSERVATION TOWER AND COMM CENTER</t>
  </si>
  <si>
    <t>Forestry Guard Station</t>
  </si>
  <si>
    <t>FGS</t>
  </si>
  <si>
    <t>BAKERY, BREAD</t>
  </si>
  <si>
    <t>Bread/Pastry Kitchen</t>
  </si>
  <si>
    <t>BAKE</t>
  </si>
  <si>
    <t>KITCHEN, PASTRY</t>
  </si>
  <si>
    <t>PAST</t>
  </si>
  <si>
    <t>BUS, SHLTR</t>
  </si>
  <si>
    <t>Personnel/ Equipment Shelter</t>
  </si>
  <si>
    <t>BUS</t>
  </si>
  <si>
    <t>BUS, STN</t>
  </si>
  <si>
    <t>Bus Station</t>
  </si>
  <si>
    <t>BSTA</t>
  </si>
  <si>
    <t>EDUCATION CEN</t>
  </si>
  <si>
    <t>Education Center</t>
  </si>
  <si>
    <t>EDCT</t>
  </si>
  <si>
    <t>POST OFFICE CEN</t>
  </si>
  <si>
    <t>Postal Facility</t>
  </si>
  <si>
    <t>POFF</t>
  </si>
  <si>
    <t>73072, 73073</t>
  </si>
  <si>
    <t>LDRY-DRY CLN BSE</t>
  </si>
  <si>
    <t>Also see: CATCode 730711 BASE LAUNDRY</t>
  </si>
  <si>
    <t>Laundry/Dry Cleaning Facility</t>
  </si>
  <si>
    <t>LDCB</t>
  </si>
  <si>
    <t>DRY CLN, BSE</t>
  </si>
  <si>
    <t>BDC</t>
  </si>
  <si>
    <t>Also see: CATCode 690625 TROOP SHELTER</t>
  </si>
  <si>
    <t>AGTS</t>
  </si>
  <si>
    <t>LDRY, BSE</t>
  </si>
  <si>
    <t>Also see: CATCode 730551 LAUNDRY-DRY CLEANING, BASE</t>
  </si>
  <si>
    <t>BLDY</t>
  </si>
  <si>
    <t>LDRY, DEP</t>
  </si>
  <si>
    <t>DLDY</t>
  </si>
  <si>
    <t>Use the CATCode for a Military Clothing Store.</t>
  </si>
  <si>
    <t>Clothing Sales Store</t>
  </si>
  <si>
    <t>CLST</t>
  </si>
  <si>
    <t>Private Vehicle Inspection Facility</t>
  </si>
  <si>
    <t>CHAPEL BASE</t>
  </si>
  <si>
    <t>SEDILIA = a set of three seats placed near the altar of a Christian church and often recessed into the wall, used by priests celebrating Mass or Communion; NARTHEX = an entrance hall at the west end of a Christian church between the porch and the nave or 2. an area at the west end of the nave of an early Christian church separated off by a screen or railing behind which women, catechumens, or penitents were admitted; CHANCEL = an area of a church near the altar for the use of clergy and choir, often separated from the nave by a screen or steps; ARK = a cupboard in a synagogue in which the scrolls of the Torah are kept; SACRISTY = a room in a Christian church in which sacred objects such as vessels and vestments are kept.</t>
  </si>
  <si>
    <t>Chapel Facility</t>
  </si>
  <si>
    <t>SE</t>
  </si>
  <si>
    <t>CHAP</t>
  </si>
  <si>
    <t>REF</t>
  </si>
  <si>
    <t>Religious Education Facility</t>
  </si>
  <si>
    <t>REDF</t>
  </si>
  <si>
    <t>CHAPEL CEN</t>
  </si>
  <si>
    <t>CHAC</t>
  </si>
  <si>
    <t>CHAPEL, INTERIOR</t>
  </si>
  <si>
    <t>HPCH</t>
  </si>
  <si>
    <t>SCH DEPN D H</t>
  </si>
  <si>
    <t>Dependent School Support Facility</t>
  </si>
  <si>
    <t>SDDH</t>
  </si>
  <si>
    <t>SCH DEPN DORM</t>
  </si>
  <si>
    <t>SDDM</t>
  </si>
  <si>
    <t>SCH DEPN DET SPT</t>
  </si>
  <si>
    <t>SDDS</t>
  </si>
  <si>
    <t>SCH DEPN K-12</t>
  </si>
  <si>
    <t>Dependent School</t>
  </si>
  <si>
    <t>SDKI</t>
  </si>
  <si>
    <t>SCH DEPN NURSERY</t>
  </si>
  <si>
    <t>Nursery and Child Care Facility</t>
  </si>
  <si>
    <t>SDNU</t>
  </si>
  <si>
    <t>CORRECTION FCLTY</t>
  </si>
  <si>
    <t>Also see: CATCode 721123 FEDERAL PRISON FACILITY</t>
  </si>
  <si>
    <t>CTNF</t>
  </si>
  <si>
    <t>SP CON IDENT</t>
  </si>
  <si>
    <t>Police Station</t>
  </si>
  <si>
    <t>VCC</t>
  </si>
  <si>
    <t>SP DES FLIGHT POSN</t>
  </si>
  <si>
    <t>Security Support Building</t>
  </si>
  <si>
    <t>SPDF</t>
  </si>
  <si>
    <t>SP OPERATIONS</t>
  </si>
  <si>
    <t>Could contain an armory and warehouse storage areas.</t>
  </si>
  <si>
    <t>SPOP</t>
  </si>
  <si>
    <t>RES FR TEAM FCLTY</t>
  </si>
  <si>
    <t>RFTF</t>
  </si>
  <si>
    <t>SP ENTRY CON BLDG</t>
  </si>
  <si>
    <t>SPEC</t>
  </si>
  <si>
    <t>MASTER SRVLL &amp; CON</t>
  </si>
  <si>
    <t>MSCR</t>
  </si>
  <si>
    <t>ACP</t>
  </si>
  <si>
    <t>Also known as: Gate Houses or Traffic Check Houses</t>
  </si>
  <si>
    <t>TCH</t>
  </si>
  <si>
    <t>SP KENNEL, CANINE</t>
  </si>
  <si>
    <t>Each = number of dog kennels within the facility.</t>
  </si>
  <si>
    <t>SPK9</t>
  </si>
  <si>
    <t>SP KENNEL SPT BLDG</t>
  </si>
  <si>
    <t>SPKS</t>
  </si>
  <si>
    <t>Morgue</t>
  </si>
  <si>
    <t>MORT</t>
  </si>
  <si>
    <t>DRUG/ALC ABUSE</t>
  </si>
  <si>
    <t>Drug and Alcohol Abuse Center</t>
  </si>
  <si>
    <t>DAAC</t>
  </si>
  <si>
    <t>INCLEMENT WX SHLTR, BELOW GND</t>
  </si>
  <si>
    <t>Also known as: Tornado Shelter. Also see: CATCode 730660 ABOVE GROUND TORNADO SHELTER.</t>
  </si>
  <si>
    <t>UGWS</t>
  </si>
  <si>
    <t>SKSH</t>
  </si>
  <si>
    <t>MISC PERSONNEL SHELTER</t>
  </si>
  <si>
    <t>(AAFES CODE = 1Y)</t>
  </si>
  <si>
    <t>MIPS</t>
  </si>
  <si>
    <t>SEP TOIL/SHOWER</t>
  </si>
  <si>
    <t>For Fam Camp, use CATCode 750612 FAM CAMP SPT BLDG.</t>
  </si>
  <si>
    <t>Public Restroom/Shower</t>
  </si>
  <si>
    <t>STSB</t>
  </si>
  <si>
    <t>73075, 74089</t>
  </si>
  <si>
    <t>Exchange Sales Facility</t>
  </si>
  <si>
    <t>ENCM</t>
  </si>
  <si>
    <t>74001, 74002</t>
  </si>
  <si>
    <t>Bank and Credit Union</t>
  </si>
  <si>
    <t>BBRH</t>
  </si>
  <si>
    <t>CURH</t>
  </si>
  <si>
    <t>FAM SPT CEN</t>
  </si>
  <si>
    <t>FSTC</t>
  </si>
  <si>
    <t>Thrift Shop</t>
  </si>
  <si>
    <t>THSP</t>
  </si>
  <si>
    <t>BKST</t>
  </si>
  <si>
    <t>Commissary</t>
  </si>
  <si>
    <t>COMI</t>
  </si>
  <si>
    <t>STORE, CADET</t>
  </si>
  <si>
    <t>USAFA is primary user.</t>
  </si>
  <si>
    <t>CADS</t>
  </si>
  <si>
    <t>BSE PACKAGE STOR</t>
  </si>
  <si>
    <t>PKGS</t>
  </si>
  <si>
    <t>ANCL</t>
  </si>
  <si>
    <t>CLUB, ROD &amp; GUN</t>
  </si>
  <si>
    <t>Club and Organization Building</t>
  </si>
  <si>
    <t>RGCL</t>
  </si>
  <si>
    <t>Recreation Center</t>
  </si>
  <si>
    <t>RECC</t>
  </si>
  <si>
    <t>CLUB, AERO</t>
  </si>
  <si>
    <t>AERC</t>
  </si>
  <si>
    <t>EXCH CAR WSH</t>
  </si>
  <si>
    <t>Car Wash Facility</t>
  </si>
  <si>
    <t>EXCW</t>
  </si>
  <si>
    <t>MWR O/D REC CTR</t>
  </si>
  <si>
    <t>MWR Sales and Rental Building</t>
  </si>
  <si>
    <t>ODRC</t>
  </si>
  <si>
    <t>EXCH, AMUSE CEN</t>
  </si>
  <si>
    <t>XAMC</t>
  </si>
  <si>
    <t>EXCH, CAFÉ SNK BAR</t>
  </si>
  <si>
    <t>(AAFES CODE = 1Y) Also see: CATCode 722345 FAST FOOD SERVICE</t>
  </si>
  <si>
    <t>Exchange Eating Facility</t>
  </si>
  <si>
    <t>XCAF</t>
  </si>
  <si>
    <t>74051, 74062</t>
  </si>
  <si>
    <t>EXCH, BRANCH</t>
  </si>
  <si>
    <t>XBRA</t>
  </si>
  <si>
    <t>EXCH, SVC STN</t>
  </si>
  <si>
    <t>Exchange Automobile Facility</t>
  </si>
  <si>
    <t>XSS</t>
  </si>
  <si>
    <t>EXCH LDRY&amp;CLN PLT</t>
  </si>
  <si>
    <t>XLDP</t>
  </si>
  <si>
    <t>EXCH, MAINT SHP</t>
  </si>
  <si>
    <t>Exchange Support Facility</t>
  </si>
  <si>
    <t>XMS</t>
  </si>
  <si>
    <t>EXCH, ADMIN</t>
  </si>
  <si>
    <t>(AAFES CODE = 1Y) ALSO see: CATCode 740396 CENTRAL EXCHANGE ADMINISTRATION</t>
  </si>
  <si>
    <t>XADM</t>
  </si>
  <si>
    <t>EXCH, RETAIL WHSE</t>
  </si>
  <si>
    <t>Exchange Warehouse</t>
  </si>
  <si>
    <t>XRWH</t>
  </si>
  <si>
    <t>EXCH, SALES STORE</t>
  </si>
  <si>
    <t>XSSS</t>
  </si>
  <si>
    <t>EXCH, SVC OUTLET</t>
  </si>
  <si>
    <t>XSVO</t>
  </si>
  <si>
    <t>CENTRAL EXCH ADMIN</t>
  </si>
  <si>
    <t>XCAD</t>
  </si>
  <si>
    <t>CENTRAL EXCH WHSE</t>
  </si>
  <si>
    <t>XCWH</t>
  </si>
  <si>
    <t>CEN EXCH SPT FCLTY</t>
  </si>
  <si>
    <t>XCSF</t>
  </si>
  <si>
    <t>TLF (APPR)</t>
  </si>
  <si>
    <t>TLFA</t>
  </si>
  <si>
    <t>72151, 72152, 74022</t>
  </si>
  <si>
    <t>Indoor Physical Fitness Facility</t>
  </si>
  <si>
    <t>TLF (NAF)</t>
  </si>
  <si>
    <t>TLFN</t>
  </si>
  <si>
    <t>TRN LODGE SPT BLDG</t>
  </si>
  <si>
    <t>Transient And Recreational Lodging Support Facility</t>
  </si>
  <si>
    <t>TLSB</t>
  </si>
  <si>
    <t>OPEN MESS, AMN</t>
  </si>
  <si>
    <t>Open Mess and Club Facility</t>
  </si>
  <si>
    <t>OPMA</t>
  </si>
  <si>
    <t>OPEN MESS, CONSOL</t>
  </si>
  <si>
    <t>OPMC</t>
  </si>
  <si>
    <t>OPEN MESS, NCO</t>
  </si>
  <si>
    <t>OPEN</t>
  </si>
  <si>
    <t>OPEN MESS, OFF</t>
  </si>
  <si>
    <t>OPOF</t>
  </si>
  <si>
    <t>ANTENNA, MSTR TV</t>
  </si>
  <si>
    <t>MTA</t>
  </si>
  <si>
    <t>ARTS&amp;CRAFTS CENTER</t>
  </si>
  <si>
    <t>Hobby And Craft Center</t>
  </si>
  <si>
    <t>ACCT</t>
  </si>
  <si>
    <t>H/SHP, AUTOMOTIVE</t>
  </si>
  <si>
    <t>Automobile Craft Center</t>
  </si>
  <si>
    <t>HSAT</t>
  </si>
  <si>
    <t>RECTN SITE LODGING</t>
  </si>
  <si>
    <t>Recreational Lodging</t>
  </si>
  <si>
    <t>RCSL</t>
  </si>
  <si>
    <t>MISC RECTN BLDG</t>
  </si>
  <si>
    <t>MREC</t>
  </si>
  <si>
    <t>MULTI PURP REC BLD</t>
  </si>
  <si>
    <t>MPRB</t>
  </si>
  <si>
    <t>BOWL CEN</t>
  </si>
  <si>
    <t>LA = number of lanes</t>
  </si>
  <si>
    <t>Bowling Center</t>
  </si>
  <si>
    <t>LA</t>
  </si>
  <si>
    <t>BOWL</t>
  </si>
  <si>
    <t>MWR SUP/NAF C-STOR</t>
  </si>
  <si>
    <t>Outdoor Recreation rentals, tickets and tours.</t>
  </si>
  <si>
    <t>MWR Storage Building</t>
  </si>
  <si>
    <t>MWRS</t>
  </si>
  <si>
    <t>GYMN</t>
  </si>
  <si>
    <t>74028, 74069</t>
  </si>
  <si>
    <t>74044, 74045, 74049</t>
  </si>
  <si>
    <t>RECTN, LIB</t>
  </si>
  <si>
    <t>Library, General Use</t>
  </si>
  <si>
    <t>LIBR</t>
  </si>
  <si>
    <t>SWIM POOL, INDOR</t>
  </si>
  <si>
    <t>Indoor Swimming Pool</t>
  </si>
  <si>
    <t>INSP</t>
  </si>
  <si>
    <t>SKATE RINK</t>
  </si>
  <si>
    <t>Indoor Skating Rink</t>
  </si>
  <si>
    <t>SKAT</t>
  </si>
  <si>
    <t>74070, 74082</t>
  </si>
  <si>
    <t>CADET SOCIAL CEN</t>
  </si>
  <si>
    <t>CDSC</t>
  </si>
  <si>
    <t>See AFI 32-9003, Para 1.5.1 - License to Red Cross; Statutory Authority 10 U.S.C. 2670 &amp; 2602; and paragraphs 3.5.3 and 3.5.3.</t>
  </si>
  <si>
    <t>REDC</t>
  </si>
  <si>
    <t>RES FUND MWR FCLTY</t>
  </si>
  <si>
    <t>REMW</t>
  </si>
  <si>
    <t>CIV FUND MWR BLDG</t>
  </si>
  <si>
    <t>CFMW</t>
  </si>
  <si>
    <t>This is not an Army and Air Force Exchange Service (AAFES) facility. Also see: CATCode 722345 FAST FOOD SERVICE.</t>
  </si>
  <si>
    <t>Non-Exchange Eating Facility</t>
  </si>
  <si>
    <t>RESB</t>
  </si>
  <si>
    <t>74013, 74060, 74064</t>
  </si>
  <si>
    <t>Boathouse</t>
  </si>
  <si>
    <t>THEATER, BSE</t>
  </si>
  <si>
    <t>Auditorium and Theater Facility</t>
  </si>
  <si>
    <t>THEB</t>
  </si>
  <si>
    <t>CMTY/CONF CTR</t>
  </si>
  <si>
    <t>May contain a catering kitchen, office space, and a Video Teleconferencing Center (VTC)</t>
  </si>
  <si>
    <t>Community Activities/ Conference Center</t>
  </si>
  <si>
    <t>CCCR</t>
  </si>
  <si>
    <t>YOUTH CEN</t>
  </si>
  <si>
    <t>YOUC</t>
  </si>
  <si>
    <t>CHILD CARE CEN</t>
  </si>
  <si>
    <t>Also known as a Daycare Center.</t>
  </si>
  <si>
    <t>CDCC</t>
  </si>
  <si>
    <t>Retail Kennel</t>
  </si>
  <si>
    <t>MWRP</t>
  </si>
  <si>
    <t>ATHLT FLD BASEBALL</t>
  </si>
  <si>
    <t>Athletic Field</t>
  </si>
  <si>
    <t>AFBB</t>
  </si>
  <si>
    <t>ATHLT FLD FB/SOC</t>
  </si>
  <si>
    <t>AFFTB</t>
  </si>
  <si>
    <t>ATHLT FLD TRACK</t>
  </si>
  <si>
    <t>Grass or artificial turf. (Artificial turf is real property)</t>
  </si>
  <si>
    <t>Running Track</t>
  </si>
  <si>
    <t>AFTR</t>
  </si>
  <si>
    <t>ATHLT FLD SOFTBALL</t>
  </si>
  <si>
    <t>AFSB</t>
  </si>
  <si>
    <t>ATHLT FLD STD</t>
  </si>
  <si>
    <t>AFST</t>
  </si>
  <si>
    <t>17992, 75022</t>
  </si>
  <si>
    <t>Stadium</t>
  </si>
  <si>
    <t>STAD</t>
  </si>
  <si>
    <t>CRT, TENNIS</t>
  </si>
  <si>
    <t>Outdoor Playing Court</t>
  </si>
  <si>
    <t>CRTT</t>
  </si>
  <si>
    <t>PLTT</t>
  </si>
  <si>
    <t>CRT, RECTN</t>
  </si>
  <si>
    <t>Volleyball, Horseshoes, Paintball, etc.</t>
  </si>
  <si>
    <t>CRTR</t>
  </si>
  <si>
    <t>O/D RECTN PAVILION</t>
  </si>
  <si>
    <t>Includes gazebos.</t>
  </si>
  <si>
    <t>Pavilion</t>
  </si>
  <si>
    <t>RPAV</t>
  </si>
  <si>
    <t>GOLF CLUBHSE/EQUIP</t>
  </si>
  <si>
    <t>Golf Club House and Sales</t>
  </si>
  <si>
    <t>GLFC</t>
  </si>
  <si>
    <t>GOLF MAINT/EQUIP</t>
  </si>
  <si>
    <t>GLFE</t>
  </si>
  <si>
    <t>GOLF CRS 9 HOLE</t>
  </si>
  <si>
    <t>Golf Course</t>
  </si>
  <si>
    <t>GLF9</t>
  </si>
  <si>
    <t>GOLF CRS 18 HOLE</t>
  </si>
  <si>
    <t>GL18</t>
  </si>
  <si>
    <t>Golf Driving Range</t>
  </si>
  <si>
    <t>GLDR</t>
  </si>
  <si>
    <t>PITCH AND PUTT GOLF COURSE</t>
  </si>
  <si>
    <t>Golf Pitch and Putt Course</t>
  </si>
  <si>
    <t>GLPP</t>
  </si>
  <si>
    <t>75043, 75044</t>
  </si>
  <si>
    <t>REC AREA</t>
  </si>
  <si>
    <t>Outdoor Recreation Area</t>
  </si>
  <si>
    <t>PICN</t>
  </si>
  <si>
    <t>MISC O/RECTN FCLTY</t>
  </si>
  <si>
    <t>Miscellaneous Outdoor Recreation Facility</t>
  </si>
  <si>
    <t>MORF</t>
  </si>
  <si>
    <t>75017, 75024, 75025, 75028, 75029, 75033, 75036, 75045, 75062, 75065, 75088, 75089</t>
  </si>
  <si>
    <t>75021, 75022, 75023, 75037, 75052</t>
  </si>
  <si>
    <t>CIV O/RCTN FCLTY</t>
  </si>
  <si>
    <t>CORF</t>
  </si>
  <si>
    <t>Stable</t>
  </si>
  <si>
    <t>RIDS</t>
  </si>
  <si>
    <t>MAR/BT RMP</t>
  </si>
  <si>
    <t>Marina</t>
  </si>
  <si>
    <t>BRMP</t>
  </si>
  <si>
    <t>FAM CAMPS</t>
  </si>
  <si>
    <t>Recreational Camp and Trailer Park</t>
  </si>
  <si>
    <t>FCPA</t>
  </si>
  <si>
    <t>75058, 75059</t>
  </si>
  <si>
    <t>FAM CAMP SPT FAC</t>
  </si>
  <si>
    <t>FCPS</t>
  </si>
  <si>
    <t>POV WASHRACK</t>
  </si>
  <si>
    <t>Car Wash Structure</t>
  </si>
  <si>
    <t>POVW</t>
  </si>
  <si>
    <t>SWIMMERS BATH HSE</t>
  </si>
  <si>
    <t>SWBH</t>
  </si>
  <si>
    <t>Also see CATCodes: 750811 SWIMMERS BATH HOUSE, 750813 SWIMMING POOL, AIRMEN, 750815 NCO SWIMMING POOL, and 750817 OFFICER SWIMMING POOL.</t>
  </si>
  <si>
    <t>Outdoor Swimming Pool</t>
  </si>
  <si>
    <t>SPCO</t>
  </si>
  <si>
    <t>75030, 75031</t>
  </si>
  <si>
    <t>75030, 75034</t>
  </si>
  <si>
    <t>SWIM POOL WTR TRMT</t>
  </si>
  <si>
    <t>Recreational Support Building</t>
  </si>
  <si>
    <t>SPWT</t>
  </si>
  <si>
    <t>THEATER OUTDOOR</t>
  </si>
  <si>
    <t>Located outdoors.</t>
  </si>
  <si>
    <t>Outdoor Theater</t>
  </si>
  <si>
    <t>ODTH</t>
  </si>
  <si>
    <t>PLAYGROUND GP</t>
  </si>
  <si>
    <t>Playground</t>
  </si>
  <si>
    <t>PGGP</t>
  </si>
  <si>
    <t>REC PIER/PLAT</t>
  </si>
  <si>
    <t>Recreational Pier</t>
  </si>
  <si>
    <t>PPLA</t>
  </si>
  <si>
    <t>Also see: CATCode 751721 RECREATIONAL PIER/PLATFORM</t>
  </si>
  <si>
    <t>PIER</t>
  </si>
  <si>
    <t>MUSEUM BLDG</t>
  </si>
  <si>
    <t>MUSE</t>
  </si>
  <si>
    <t>HERITAGE CTR</t>
  </si>
  <si>
    <t>HTCF</t>
  </si>
  <si>
    <t>Cemetery</t>
  </si>
  <si>
    <t>PCEM</t>
  </si>
  <si>
    <t>Columbarium</t>
  </si>
  <si>
    <t>COLU</t>
  </si>
  <si>
    <t>76035, 76036</t>
  </si>
  <si>
    <t>Also see: CATCodes 760350 COLUMBARIUM and 760330 PET CEMETARY.</t>
  </si>
  <si>
    <t>CEME</t>
  </si>
  <si>
    <t>76030, 76031, 76032</t>
  </si>
  <si>
    <t>MONUMENTS/MEMORL</t>
  </si>
  <si>
    <t>Use this CATCode for airplane static displays. IAW AFI 65-601v1: 4.68. Memorials and Monuments. Absent specific statutory authority, appropriated funds are not available to fund the construction of memorials or monuments. The construction of memorials in Washington, DC is funded through private donations, e.g. the Vietnam Veterans Memorial, the World War II Memorial, the Air Force Memorial, the Navy Memorial, etc. The Federal Government donates the land and private funds construct the memorial. Once constructed, federal funds are used to maintain the memorials. See AFI 36-3108, Memorialization Program and Ceremonies.</t>
  </si>
  <si>
    <t>Monument and Memorial</t>
  </si>
  <si>
    <t>MONU</t>
  </si>
  <si>
    <t>ELECT PWR-PHOTV</t>
  </si>
  <si>
    <t>Also see: CATCode 890127 SOLAR COLLECTION SYSTEM.</t>
  </si>
  <si>
    <t>Electrical Power Source, PhotoVoltaic</t>
  </si>
  <si>
    <t>KW</t>
  </si>
  <si>
    <t>EPPV</t>
  </si>
  <si>
    <t>TOTAL ENG PLT BLDG</t>
  </si>
  <si>
    <t>Utility Building</t>
  </si>
  <si>
    <t>TEPB</t>
  </si>
  <si>
    <t>ELEC PWR GEN PLT</t>
  </si>
  <si>
    <t>Also known as Solar Farms, if more than one solar panel. Also see: CATCode 890127 SOLAR COLLECTION SYSTEM.</t>
  </si>
  <si>
    <t>EPGP</t>
  </si>
  <si>
    <t>Also known as a: Wind Farm, if more than one turbine.</t>
  </si>
  <si>
    <t>Electrical Power Source, Wind Generated</t>
  </si>
  <si>
    <t>WTBN</t>
  </si>
  <si>
    <t>ELEC E/PWR GEN PLT</t>
  </si>
  <si>
    <t>If located outside of a facility, give the generator its own facility number and RPUID. Belly tanks would be considered an additional allocation to the generator under CATCode 890171 MISC. STORAGE TANK.</t>
  </si>
  <si>
    <t>Stand-By/Emergency Power</t>
  </si>
  <si>
    <t>EEPG</t>
  </si>
  <si>
    <t>ELEC PWR STN BLDG</t>
  </si>
  <si>
    <t/>
  </si>
  <si>
    <t>EPSB</t>
  </si>
  <si>
    <t>89113, 89120</t>
  </si>
  <si>
    <t>81159, 81209, 81310</t>
  </si>
  <si>
    <t>Battery Energy Storage System (BESS)</t>
  </si>
  <si>
    <t>MW</t>
  </si>
  <si>
    <t>PRIM DISTR LNE OH</t>
  </si>
  <si>
    <t>Electrical Power Distribution Line, Overhead</t>
  </si>
  <si>
    <t>PDLO</t>
  </si>
  <si>
    <t>SEC DISTR LNE OH</t>
  </si>
  <si>
    <t>SDLO</t>
  </si>
  <si>
    <t>PRIM DISTR LNE UG</t>
  </si>
  <si>
    <t>Electrical Power Distribution Line, Underground</t>
  </si>
  <si>
    <t>PDLU</t>
  </si>
  <si>
    <t>SEC DISTR LNE UG</t>
  </si>
  <si>
    <t>SDLU</t>
  </si>
  <si>
    <t>EXTERIOR AREA LTG</t>
  </si>
  <si>
    <t>Exterior Lighting, Pole</t>
  </si>
  <si>
    <t>EAL</t>
  </si>
  <si>
    <t>81220, 81240</t>
  </si>
  <si>
    <t>Traffic Control Signals</t>
  </si>
  <si>
    <t>TRAFL</t>
  </si>
  <si>
    <t>ELEC SWITCH STN</t>
  </si>
  <si>
    <t>Electrical Power Switching Station</t>
  </si>
  <si>
    <t>KV</t>
  </si>
  <si>
    <t>ESWS</t>
  </si>
  <si>
    <t>ELEC SUBSTATION</t>
  </si>
  <si>
    <t>Electrical Power Substation</t>
  </si>
  <si>
    <t>ELSS</t>
  </si>
  <si>
    <t>TRANS STN LESS THAN 500KV</t>
  </si>
  <si>
    <t>Electrical Power Transformers</t>
  </si>
  <si>
    <t>TLESS</t>
  </si>
  <si>
    <t>TNFM</t>
  </si>
  <si>
    <t>LPS, STANDALONE</t>
  </si>
  <si>
    <t>Lightning Protection System, Standalone</t>
  </si>
  <si>
    <t>LPSS</t>
  </si>
  <si>
    <t>COAL</t>
  </si>
  <si>
    <t>85235, 85240</t>
  </si>
  <si>
    <t>HTG FL OIL STOR</t>
  </si>
  <si>
    <t>HFOS</t>
  </si>
  <si>
    <t>82160, 82161</t>
  </si>
  <si>
    <t>HTG FR CEN PLT</t>
  </si>
  <si>
    <t>HFCP</t>
  </si>
  <si>
    <t>HTG PLT 750/3500MB</t>
  </si>
  <si>
    <t>BH</t>
  </si>
  <si>
    <t>HPLT</t>
  </si>
  <si>
    <t>82110, 82117, 82118, 82120, 82130, 82140, 82160, 82182, 82187</t>
  </si>
  <si>
    <t>82112, 82122, 82130</t>
  </si>
  <si>
    <t>HTG FCLTY BLDG</t>
  </si>
  <si>
    <t>HTFB</t>
  </si>
  <si>
    <t>STEAM PLT IND</t>
  </si>
  <si>
    <t>STMP</t>
  </si>
  <si>
    <t>82140, 82150</t>
  </si>
  <si>
    <t>STEAM FCLTY BLDG</t>
  </si>
  <si>
    <t>SFTB</t>
  </si>
  <si>
    <t>HEAT PLT GEO</t>
  </si>
  <si>
    <t>HPTG</t>
  </si>
  <si>
    <t>HOT WTR MAINS</t>
  </si>
  <si>
    <t>Heat Distribution Line</t>
  </si>
  <si>
    <t>HWMA</t>
  </si>
  <si>
    <t>82220, 82221</t>
  </si>
  <si>
    <t>82216, 82226</t>
  </si>
  <si>
    <t>HOT WTR PMP STN</t>
  </si>
  <si>
    <t>Miscellaneous Pump Station</t>
  </si>
  <si>
    <t>HWPS</t>
  </si>
  <si>
    <t>STEAM HT MAINS</t>
  </si>
  <si>
    <t>STEA</t>
  </si>
  <si>
    <t>82210, 82240</t>
  </si>
  <si>
    <t>CONDEN PMP STN</t>
  </si>
  <si>
    <t>COND</t>
  </si>
  <si>
    <t>HT GAS SOURCE</t>
  </si>
  <si>
    <t>Heat Gas Production Plant</t>
  </si>
  <si>
    <t>HGAS</t>
  </si>
  <si>
    <t>GAS COMPRESSOR</t>
  </si>
  <si>
    <t>GASC</t>
  </si>
  <si>
    <t>GAS STOR</t>
  </si>
  <si>
    <t>Heat Gas Storage</t>
  </si>
  <si>
    <t>GASS</t>
  </si>
  <si>
    <t>GAS VAPORIZOR</t>
  </si>
  <si>
    <t>GSVP</t>
  </si>
  <si>
    <t>GAS METER FCLTY</t>
  </si>
  <si>
    <t>GASM</t>
  </si>
  <si>
    <t>Heat Gas Distribution Line</t>
  </si>
  <si>
    <t>GASN</t>
  </si>
  <si>
    <t>GAS ODORIZER FCLTY</t>
  </si>
  <si>
    <t>GASO</t>
  </si>
  <si>
    <t>GAS VALVE FCLTY</t>
  </si>
  <si>
    <t>GASV</t>
  </si>
  <si>
    <t>AC/REF PLANT</t>
  </si>
  <si>
    <t>ACRP</t>
  </si>
  <si>
    <t>A/C PLT OVER 100TN</t>
  </si>
  <si>
    <t>ACOT</t>
  </si>
  <si>
    <t>C/WTR EX/DISTR LNE</t>
  </si>
  <si>
    <t>Chilled Water and Refrigerant Distribution Line</t>
  </si>
  <si>
    <t>CWED</t>
  </si>
  <si>
    <t>IND WST TRMT&amp;DSPL</t>
  </si>
  <si>
    <t>Industrial Waste Treatment</t>
  </si>
  <si>
    <t>KG</t>
  </si>
  <si>
    <t>IWTD</t>
  </si>
  <si>
    <t>IND WST FL-SP COLL</t>
  </si>
  <si>
    <t>Water Separation Facility</t>
  </si>
  <si>
    <t>IWFC</t>
  </si>
  <si>
    <t>83180, 83181</t>
  </si>
  <si>
    <t>83116, 87111</t>
  </si>
  <si>
    <t>SEWAGE TRMT &amp; DSPL</t>
  </si>
  <si>
    <t>Sewage Treatment</t>
  </si>
  <si>
    <t>SWTD</t>
  </si>
  <si>
    <t>83110, 83112, 83113</t>
  </si>
  <si>
    <t>WST TRMT BLDG</t>
  </si>
  <si>
    <t>WTTB</t>
  </si>
  <si>
    <t>89131, 89141</t>
  </si>
  <si>
    <t>83114, 83139, 83143, 83340</t>
  </si>
  <si>
    <t>Septic Tank and Drain Field</t>
  </si>
  <si>
    <t>SSP</t>
  </si>
  <si>
    <t>RADACT WST BU/SITE</t>
  </si>
  <si>
    <t>RAWB</t>
  </si>
  <si>
    <t>DSPL RADACT WST</t>
  </si>
  <si>
    <t>RAWD</t>
  </si>
  <si>
    <t>DML &amp; BURN FCLTY</t>
  </si>
  <si>
    <t>DABF</t>
  </si>
  <si>
    <t>83141, 83142</t>
  </si>
  <si>
    <t>HAZ WASTE XFER</t>
  </si>
  <si>
    <t>HWST</t>
  </si>
  <si>
    <t>SEPT LAGOON - POND</t>
  </si>
  <si>
    <t>Also see: CATCode 831169 SEWAGE SEPTIC TANK</t>
  </si>
  <si>
    <t>Septic Lagoon and Settlement Ponds</t>
  </si>
  <si>
    <t>SELP</t>
  </si>
  <si>
    <t>IND WST MAIN</t>
  </si>
  <si>
    <t>Sewer and Industrial Waste Line</t>
  </si>
  <si>
    <t>IWMN</t>
  </si>
  <si>
    <t>SAN SEWAGE MAIN</t>
  </si>
  <si>
    <t>SSMN</t>
  </si>
  <si>
    <t>83210, 83220, 87171</t>
  </si>
  <si>
    <t>SAN SEWAGE PMP STN</t>
  </si>
  <si>
    <t>Also known as a Lift Station.</t>
  </si>
  <si>
    <t>Sewage Lift Stations</t>
  </si>
  <si>
    <t>SSPS</t>
  </si>
  <si>
    <t>83230, 83231, 83241</t>
  </si>
  <si>
    <t>RYCC</t>
  </si>
  <si>
    <t>INCINERATOR</t>
  </si>
  <si>
    <t>TH = tons per hour.</t>
  </si>
  <si>
    <t>Incinerator</t>
  </si>
  <si>
    <t>TH</t>
  </si>
  <si>
    <t>INCI</t>
  </si>
  <si>
    <t>83309, 83310</t>
  </si>
  <si>
    <t>GARB</t>
  </si>
  <si>
    <t>S/WASTE DISPL FCLT</t>
  </si>
  <si>
    <t>SWDF</t>
  </si>
  <si>
    <t>83320, 83321</t>
  </si>
  <si>
    <t>S/WASTE REPOSITORY</t>
  </si>
  <si>
    <t>SWRP</t>
  </si>
  <si>
    <t>GRBG CNT WASH RACK</t>
  </si>
  <si>
    <t>GCWR</t>
  </si>
  <si>
    <t>SOLID WASTE DISPOSAL LANDFILL</t>
  </si>
  <si>
    <t>S/WASTE DSPL LNDFI</t>
  </si>
  <si>
    <t>Sanitary Landfill</t>
  </si>
  <si>
    <t>SWDL</t>
  </si>
  <si>
    <t>H/WASTE DSPL LNDFI</t>
  </si>
  <si>
    <t>Hazardous Waste Landfill</t>
  </si>
  <si>
    <t>HZWL</t>
  </si>
  <si>
    <t>WTR SUP MAINS</t>
  </si>
  <si>
    <t>Water Distribution Line, Potable</t>
  </si>
  <si>
    <t>WTSM</t>
  </si>
  <si>
    <t>WTR COML SUP</t>
  </si>
  <si>
    <t>Water Well, Water Source</t>
  </si>
  <si>
    <t>CWSM</t>
  </si>
  <si>
    <t>WTR SURFACE SUP</t>
  </si>
  <si>
    <t>SWSM</t>
  </si>
  <si>
    <t>WTR SUP TRMT</t>
  </si>
  <si>
    <t>Water Treatment Facility</t>
  </si>
  <si>
    <t>WSTF</t>
  </si>
  <si>
    <t>84110, 84115</t>
  </si>
  <si>
    <t>WTR WELL</t>
  </si>
  <si>
    <t>Water production wells that supply domestic or industrial water. This includes pumping equipment, casing, and controls.</t>
  </si>
  <si>
    <t>WW</t>
  </si>
  <si>
    <t>BLDG WTR SUP</t>
  </si>
  <si>
    <t>WSB</t>
  </si>
  <si>
    <t>89144, 89148</t>
  </si>
  <si>
    <t>84109, 84350</t>
  </si>
  <si>
    <t>WTR STOR DAM</t>
  </si>
  <si>
    <t>Grounds Drainage Dams</t>
  </si>
  <si>
    <t>WSD</t>
  </si>
  <si>
    <t>WTR STOR RESERVOIR</t>
  </si>
  <si>
    <t>WSR</t>
  </si>
  <si>
    <t>84620, 84720</t>
  </si>
  <si>
    <t>84151, 84450</t>
  </si>
  <si>
    <t>STORM WTR POND</t>
  </si>
  <si>
    <t>Storm Water Ponds</t>
  </si>
  <si>
    <t>STWP</t>
  </si>
  <si>
    <t>WTR TANK STOR</t>
  </si>
  <si>
    <t>Water Storage, Potable</t>
  </si>
  <si>
    <t>84130, 84140</t>
  </si>
  <si>
    <t>WTR DISTR MAINS</t>
  </si>
  <si>
    <t>For potable water ("suitable for drinking").</t>
  </si>
  <si>
    <t>WDMN</t>
  </si>
  <si>
    <t>WTR PMP STN</t>
  </si>
  <si>
    <t>KG = thousands of gallons.</t>
  </si>
  <si>
    <t>Water Pump Facility, Potable</t>
  </si>
  <si>
    <t>WTPS</t>
  </si>
  <si>
    <t>FIRE PROT WATER</t>
  </si>
  <si>
    <t>FPWT</t>
  </si>
  <si>
    <t>RESERVOIR FIRE PROT WATER</t>
  </si>
  <si>
    <t>Water Impoundment, Fire Protection</t>
  </si>
  <si>
    <t>REFP</t>
  </si>
  <si>
    <t>FR PROTEC WTR MAIN</t>
  </si>
  <si>
    <t>Water Distribution Line, Fire Protection</t>
  </si>
  <si>
    <t>FPWM</t>
  </si>
  <si>
    <t>WTR FR PMP STN</t>
  </si>
  <si>
    <t>Water Pump Facility, Fire Protection</t>
  </si>
  <si>
    <t>WFPS</t>
  </si>
  <si>
    <t>FR PROTEC WTR STOR</t>
  </si>
  <si>
    <t>Water Tank, Fire Protection</t>
  </si>
  <si>
    <t>FPWS</t>
  </si>
  <si>
    <t>WTR SUP STOR N/POT</t>
  </si>
  <si>
    <t>Water Storage, Non-Potable</t>
  </si>
  <si>
    <t>WSSNP</t>
  </si>
  <si>
    <t>84152, 84440</t>
  </si>
  <si>
    <t>WTR SUP N/POT</t>
  </si>
  <si>
    <t>WSNP</t>
  </si>
  <si>
    <t>SWAL</t>
  </si>
  <si>
    <t>Storm Water Filtration</t>
  </si>
  <si>
    <t>SURF, PERMEABLE</t>
  </si>
  <si>
    <t>PSUR</t>
  </si>
  <si>
    <t>HARVEST, STRM WTR</t>
  </si>
  <si>
    <t>STWH</t>
  </si>
  <si>
    <t>TREATMNT, STRM WTR</t>
  </si>
  <si>
    <t>STWT</t>
  </si>
  <si>
    <t>WTR SUP N/POT BLDG</t>
  </si>
  <si>
    <t>WSNPB</t>
  </si>
  <si>
    <t>WTR SUP MAIN N/POT</t>
  </si>
  <si>
    <t>Water Distribution Line, Non-Potable</t>
  </si>
  <si>
    <t>WSMNP</t>
  </si>
  <si>
    <t>This includes box culverts that exceed 42 feet in length.</t>
  </si>
  <si>
    <t>Vehicle Bridge</t>
  </si>
  <si>
    <t>RDBG</t>
  </si>
  <si>
    <t>85120, 85730</t>
  </si>
  <si>
    <t>CURB</t>
  </si>
  <si>
    <t>DW</t>
  </si>
  <si>
    <t>With or without curbs and gutters.</t>
  </si>
  <si>
    <t>RDS</t>
  </si>
  <si>
    <t>85110, 85710, 85720</t>
  </si>
  <si>
    <t>ROAD UNSRF</t>
  </si>
  <si>
    <t>Road, Unsurfaced</t>
  </si>
  <si>
    <t>RDUS</t>
  </si>
  <si>
    <t>85130, 85150, 85715, 85725</t>
  </si>
  <si>
    <t>Tunnel</t>
  </si>
  <si>
    <t>VTUN</t>
  </si>
  <si>
    <t>VEH PKING SURFACED</t>
  </si>
  <si>
    <t>Vehicle Parking, Surfaced</t>
  </si>
  <si>
    <t>VPS</t>
  </si>
  <si>
    <t>TUNNEL, PED</t>
  </si>
  <si>
    <t>TUPD</t>
  </si>
  <si>
    <t>VEH PKNG, OPS</t>
  </si>
  <si>
    <t>VPOPS</t>
  </si>
  <si>
    <t>VEH PKNG, N/ORGN</t>
  </si>
  <si>
    <t>VPNO</t>
  </si>
  <si>
    <t>VEH PKNG, UNSRF</t>
  </si>
  <si>
    <t>Also includes dirt, grass, or gravel lots.</t>
  </si>
  <si>
    <t>Vehicle Parking and Staging Area, Unsurfaced</t>
  </si>
  <si>
    <t>VPUS</t>
  </si>
  <si>
    <t>85211, 85216</t>
  </si>
  <si>
    <t>VEH/EQUIP PKNG, R-D</t>
  </si>
  <si>
    <t>VEPR</t>
  </si>
  <si>
    <t>VEH PKNG, REFL</t>
  </si>
  <si>
    <t>VPREF</t>
  </si>
  <si>
    <t>PVT VEH PKNG COMPD</t>
  </si>
  <si>
    <t>Includes RV Storage Lots, "Lemon Lots", and Impound Lots.</t>
  </si>
  <si>
    <t>PVPC</t>
  </si>
  <si>
    <t>ACFT SPT/E STOR YD</t>
  </si>
  <si>
    <t>ASEY</t>
  </si>
  <si>
    <t>WALKWAY, BRIDGE</t>
  </si>
  <si>
    <t>Also known as a footbridge.</t>
  </si>
  <si>
    <t>Pedestrian Bridge</t>
  </si>
  <si>
    <t>WWBG</t>
  </si>
  <si>
    <t>WALKWAY, CV</t>
  </si>
  <si>
    <t>Sidewalk and Walkway</t>
  </si>
  <si>
    <t>SWLK</t>
  </si>
  <si>
    <t>85220. 85221</t>
  </si>
  <si>
    <t>Can be constructed of concrete, brick or asphalt.</t>
  </si>
  <si>
    <t>SDWK</t>
  </si>
  <si>
    <t>85220, 85221</t>
  </si>
  <si>
    <t>VEHICLE STAGING, SURFACED/UN</t>
  </si>
  <si>
    <t>Vehicle Staging Area, Surfaced</t>
  </si>
  <si>
    <t>VSA</t>
  </si>
  <si>
    <t>85210, 85212</t>
  </si>
  <si>
    <t>LAYD</t>
  </si>
  <si>
    <t>Also known as a car park, parking garage, parking structure, parking ramp.</t>
  </si>
  <si>
    <t>Parking Garage/Building</t>
  </si>
  <si>
    <t>VPG</t>
  </si>
  <si>
    <t>73080, 85310</t>
  </si>
  <si>
    <t>RR BRIDGE</t>
  </si>
  <si>
    <t>Railroad Bridge</t>
  </si>
  <si>
    <t>RRBD</t>
  </si>
  <si>
    <t>RR SHLTR PERS</t>
  </si>
  <si>
    <t>RRSP</t>
  </si>
  <si>
    <t>RR TRACKAGE</t>
  </si>
  <si>
    <t>Railroad Track</t>
  </si>
  <si>
    <t>RRTK</t>
  </si>
  <si>
    <t>Rip-rap = rocks to dissipate water pressure from eroding sides of ditch.</t>
  </si>
  <si>
    <t>Storm Drainage</t>
  </si>
  <si>
    <t>DDCH</t>
  </si>
  <si>
    <t>PMP STAT, NON-POT</t>
  </si>
  <si>
    <t>Water Pump Facility, Non-Potable</t>
  </si>
  <si>
    <t>WWPS</t>
  </si>
  <si>
    <t>STRM DRN DSPL</t>
  </si>
  <si>
    <t>SDDL</t>
  </si>
  <si>
    <t>STRM DRN PMP STN</t>
  </si>
  <si>
    <t>SDPS</t>
  </si>
  <si>
    <t>Retaining Structure</t>
  </si>
  <si>
    <t>RWALL</t>
  </si>
  <si>
    <t>Also known as a levee.</t>
  </si>
  <si>
    <t>Levees and Dikes for Grounds Drainage</t>
  </si>
  <si>
    <t>DAM</t>
  </si>
  <si>
    <t>DIKE</t>
  </si>
  <si>
    <t>16430, 87125, 87126</t>
  </si>
  <si>
    <t>FENCE, BOUNDARY</t>
  </si>
  <si>
    <t>Should be recessed from actual property lines by three or more feet so that maintenance and vegetation removal on the outside of the fence can occur while still on federal land. May or may not include barbed/razor wire outriggers.</t>
  </si>
  <si>
    <t>Boundary Fence and Wall</t>
  </si>
  <si>
    <t>FCEB</t>
  </si>
  <si>
    <t>87210, 87250</t>
  </si>
  <si>
    <t>FENCE, SCTY</t>
  </si>
  <si>
    <t>Security Fence</t>
  </si>
  <si>
    <t>FSEC</t>
  </si>
  <si>
    <t>FENCE, INTERIOR</t>
  </si>
  <si>
    <t>May include wooden or decorative fences and walls.</t>
  </si>
  <si>
    <t>FINT</t>
  </si>
  <si>
    <t>MECH SCRTY</t>
  </si>
  <si>
    <t>For purposes of this CATCode, EA corresponds to a single barricade lane (e.g., a barricade extending across two lanes of traffic counts as 2 EA).</t>
  </si>
  <si>
    <t>Mechanical Security Barricade</t>
  </si>
  <si>
    <t>MSTB</t>
  </si>
  <si>
    <t>SCTY GUARD TWR</t>
  </si>
  <si>
    <t>SGTW</t>
  </si>
  <si>
    <t>REVEMENT PRE-ENG</t>
  </si>
  <si>
    <t>Revetment</t>
  </si>
  <si>
    <t>RPEN</t>
  </si>
  <si>
    <t>Navigation Revetments</t>
  </si>
  <si>
    <t>Flood Control Structures</t>
  </si>
  <si>
    <t>Flood Control Levee/Floodwall</t>
  </si>
  <si>
    <t>AIR COND PLT BLDG</t>
  </si>
  <si>
    <t>ACCP</t>
  </si>
  <si>
    <t>SOL N-R-G COLL SYS</t>
  </si>
  <si>
    <t>For stand-alone SOLAR FARMS, use CATCode 811145.</t>
  </si>
  <si>
    <t>SRCS</t>
  </si>
  <si>
    <t>CMPRS AIR PLT</t>
  </si>
  <si>
    <t>CMAP</t>
  </si>
  <si>
    <t>CMPRS AIR PLT BLDG</t>
  </si>
  <si>
    <t>CMAB</t>
  </si>
  <si>
    <t>CMPRS AIR DISTR</t>
  </si>
  <si>
    <t>Installation Gas Distribution Line</t>
  </si>
  <si>
    <t>CMAD</t>
  </si>
  <si>
    <t>TRAE</t>
  </si>
  <si>
    <t>LOAD &amp; UNLOAD AREA</t>
  </si>
  <si>
    <t>LDUN</t>
  </si>
  <si>
    <t>GNTRY/BRDG CRANE</t>
  </si>
  <si>
    <t>Fixed Crane Structure</t>
  </si>
  <si>
    <t>TN</t>
  </si>
  <si>
    <t>GANT</t>
  </si>
  <si>
    <t>LOAD &amp; UNLOAD PIT</t>
  </si>
  <si>
    <t>Loading Platform/Ramp</t>
  </si>
  <si>
    <t>LUNP</t>
  </si>
  <si>
    <t>LOAD&amp;UNLOAD PLATFM</t>
  </si>
  <si>
    <t>LUPL</t>
  </si>
  <si>
    <t>MISC STOR TANK AG</t>
  </si>
  <si>
    <t>Miscellaneous Storage Tank and Basin</t>
  </si>
  <si>
    <t>MSTNK</t>
  </si>
  <si>
    <t>89510, 89520, 89530, 89540, 89550, 89560</t>
  </si>
  <si>
    <t>MISC STOR TANK UG</t>
  </si>
  <si>
    <t>MSTU</t>
  </si>
  <si>
    <t>UTIL LNE DUCTS</t>
  </si>
  <si>
    <t>Often confused with CATCode 135583 TELEPHONE DUCT FACILITY.</t>
  </si>
  <si>
    <t>Utility Channels</t>
  </si>
  <si>
    <t>UTLD</t>
  </si>
  <si>
    <t>UTILIDOR</t>
  </si>
  <si>
    <t>Utility Tunnel</t>
  </si>
  <si>
    <t>UTDR</t>
  </si>
  <si>
    <t>UTIL VAULT</t>
  </si>
  <si>
    <t>UTV</t>
  </si>
  <si>
    <t>WEIGHING SCALE</t>
  </si>
  <si>
    <t>Also known as a vehicle scale.</t>
  </si>
  <si>
    <t>Vehicle Scales</t>
  </si>
  <si>
    <t>WTSC</t>
  </si>
  <si>
    <t>REFUSE/GARB BLD</t>
  </si>
  <si>
    <t>RAGB</t>
  </si>
  <si>
    <t>SHREDDER FAC</t>
  </si>
  <si>
    <t>SHRD</t>
  </si>
  <si>
    <t>COMB SEW IND WST TREAT BLDG</t>
  </si>
  <si>
    <t>CSIW</t>
  </si>
  <si>
    <t>BUILD HSG MISC UTIL PLT</t>
  </si>
  <si>
    <t>BHMU</t>
  </si>
  <si>
    <t>MONITORING WELL</t>
  </si>
  <si>
    <t>Monitoring Well</t>
  </si>
  <si>
    <t>MWELL</t>
  </si>
  <si>
    <t>DÉCOR FOUT/POND</t>
  </si>
  <si>
    <t>POND</t>
  </si>
  <si>
    <t>ENVIRON TST FAC</t>
  </si>
  <si>
    <t>ENVT</t>
  </si>
  <si>
    <t>CTWR</t>
  </si>
  <si>
    <t>POL CTCH BSN</t>
  </si>
  <si>
    <t>CBAS</t>
  </si>
  <si>
    <t>LAND, DONATION S&amp;L</t>
  </si>
  <si>
    <t>L</t>
  </si>
  <si>
    <t>Land</t>
  </si>
  <si>
    <t>LNDS</t>
  </si>
  <si>
    <t>LAND, FEE, CONDEMN</t>
  </si>
  <si>
    <t>LNFC</t>
  </si>
  <si>
    <t>LAND, FEE, PUR</t>
  </si>
  <si>
    <t>LNFE</t>
  </si>
  <si>
    <t>LNPD</t>
  </si>
  <si>
    <t>91210, 91220</t>
  </si>
  <si>
    <t>LAND, LSN, GEN USE</t>
  </si>
  <si>
    <t>In-grant</t>
  </si>
  <si>
    <t>LNLG</t>
  </si>
  <si>
    <t>91340, 91350, 91360</t>
  </si>
  <si>
    <t>91310, 91320</t>
  </si>
  <si>
    <t>LAND, PMT, GEN USE</t>
  </si>
  <si>
    <t>LNPT</t>
  </si>
  <si>
    <t>91310, 91320, 91330, 91340</t>
  </si>
  <si>
    <t>LAND, PUB, E.O.</t>
  </si>
  <si>
    <t>LNPE</t>
  </si>
  <si>
    <t>AIR RIGHTS</t>
  </si>
  <si>
    <t>Land Rights</t>
  </si>
  <si>
    <t>LNES</t>
  </si>
  <si>
    <t>WATER RIGHTS</t>
  </si>
  <si>
    <t>LNRT</t>
  </si>
  <si>
    <t>LAND ESMT R-O-W/T</t>
  </si>
  <si>
    <t>LNRO</t>
  </si>
  <si>
    <t>92110, 92111, 92112, 92120, 92121, 92130, 92131</t>
  </si>
  <si>
    <t>92110, 92120, 92130, 92140, 92150</t>
  </si>
  <si>
    <t>REPI</t>
  </si>
  <si>
    <t>LNEC</t>
  </si>
  <si>
    <t>RESTRICTIONS</t>
  </si>
  <si>
    <t>LNER</t>
  </si>
  <si>
    <t>LAND ESMT R-O-W/P</t>
  </si>
  <si>
    <t>LNEO</t>
  </si>
  <si>
    <t>LAND, LEASE S&amp;L</t>
  </si>
  <si>
    <t>LNLS</t>
  </si>
  <si>
    <t>LAND, LEASE RECAP</t>
  </si>
  <si>
    <t>LNLR</t>
  </si>
  <si>
    <t>92210, 92220, 92230</t>
  </si>
  <si>
    <t>LAND, LEASE, PVT-E</t>
  </si>
  <si>
    <t>LNLP</t>
  </si>
  <si>
    <t>LAND, LEASE &amp; SUSP</t>
  </si>
  <si>
    <t>LNLT</t>
  </si>
  <si>
    <t>LAND, INLEASE, MIN</t>
  </si>
  <si>
    <t>LNIM</t>
  </si>
  <si>
    <t>LAND, INLEASE, SP</t>
  </si>
  <si>
    <t>LNIN</t>
  </si>
  <si>
    <t>FGN LAND LEASE U99</t>
  </si>
  <si>
    <t>LNFG</t>
  </si>
  <si>
    <t>FGN LAND LEASE 99Y</t>
  </si>
  <si>
    <t>LNFL</t>
  </si>
  <si>
    <t>FGN LAND AGMT BSE</t>
  </si>
  <si>
    <t>LNFA</t>
  </si>
  <si>
    <t>FGN LAND REQ</t>
  </si>
  <si>
    <t>LNFR</t>
  </si>
  <si>
    <t>FGN LAND MISC</t>
  </si>
  <si>
    <t>LNFM</t>
  </si>
  <si>
    <t>RDT&amp;E RANGE A range for research, development, and testing operations. Report the area of the range in acres, including the up range and downrange to the last line of targets between the range boundaries.</t>
  </si>
  <si>
    <t>SHORT FIELD TAKEOFF AND LANDING</t>
  </si>
  <si>
    <t>POWER CHECK W/SUPPRESSOR</t>
  </si>
  <si>
    <t>AIRCRAFT WASHRACK</t>
  </si>
  <si>
    <t>POL - PETROLEUM OPERATIONS BUILDING</t>
  </si>
  <si>
    <t>POL - AVIANTION FUEL DISPENSING (FIXED PANTOGRAPHS)</t>
  </si>
  <si>
    <t>POL - HYDRANT FUELING AND DEFUELING SYSTEM (PITS)</t>
  </si>
  <si>
    <t>POL - MARINE FUEL DISPENSING SYSTEM</t>
  </si>
  <si>
    <t>POL - VEHICLE FUELING STATION</t>
  </si>
  <si>
    <t>OPERATING STORAGE TANK, PETROLEUM, AVIATION GAS - ABOVE GROUND</t>
  </si>
  <si>
    <t>OPERATING STORAGE TANK, PETROLEUM, DIESEL - ABOVE GROUND</t>
  </si>
  <si>
    <t>OPERATING STORAGE TANK, PETROLEUM, JET FUEL - ABOVE GROUND</t>
  </si>
  <si>
    <t>OPERATING STORAGE TANK, PETROLEUM, MOTOR GAS - ABOVE GROUND</t>
  </si>
  <si>
    <t>OPERATING STORAGE TANK, SOLVENTS - ABOVE GROUND</t>
  </si>
  <si>
    <t>OPERATING STORAGE, ROCKET PROPELLENT, HYDRAZINE - ABOVE GROUND</t>
  </si>
  <si>
    <t>OPERATING STORAGE TANK, PETROLEUM, AVIATION GAS - UNDERGROUND</t>
  </si>
  <si>
    <t>OPERATING STORAGE TANK, PETROLEUM, DIESEL - UNDERGROUND</t>
  </si>
  <si>
    <t>OPERATING STORAGE TANK, PETROLEUM, JET FUEL - UNDERGROUND</t>
  </si>
  <si>
    <t>OPERATING STORAGE TANK, PETROLEUM, MOTOR GAS - UNDERGROUND</t>
  </si>
  <si>
    <t>OPERATING STORAGE TANK, SOLVENTS - UNDERGROUND</t>
  </si>
  <si>
    <t>OPERATING STORAGE TANK, PETROLEUM, E-85 ETHANOL - ABOVE GROUND</t>
  </si>
  <si>
    <t>OPERATING STORAGE TANK, PETROLEUM, BIO-DIESEL - ABOVE GROUND</t>
  </si>
  <si>
    <t>OPERATING STORAGE TANK, PETROLEUM, DIESEL JP-8 - ABOVE GROUND</t>
  </si>
  <si>
    <t>OPERATING STORAGE TANK, PETROLEUM,  E-85 ETHANOL - UNDERGROUND</t>
  </si>
  <si>
    <t>OPERATING STORAGE TANK, PETROLEUM,  BIO-DIESEL - UNDERGROUND</t>
  </si>
  <si>
    <t>OPERATING STORAGE TANK, PETROLEUM,  DIESEL / JP-8 - UNDERGROUND</t>
  </si>
  <si>
    <t>POL - PIPING, PETROLEUM AND GASES - ABOVE GROUND</t>
  </si>
  <si>
    <t>POL - PIPING, PETROLEUM AND GASES - UNDERGROUND</t>
  </si>
  <si>
    <t>POL - PIPELINE, LIQUID FUELS AND GASES - UNDERGROUND</t>
  </si>
  <si>
    <t>POL - PIPELINE, LIQUID FUELS AND GASES - ABOVE GROUND</t>
  </si>
  <si>
    <t>POL - PUMP STATION, LIQUID FUEL</t>
  </si>
  <si>
    <t>POL - LIQUID FUEL TRUCK FILL STAND, LOADING</t>
  </si>
  <si>
    <t>POL - LIQUID FUEL STAND, UNLOADING</t>
  </si>
  <si>
    <t>AIRFIELD SIGNS AND MARKERS</t>
  </si>
  <si>
    <t>EXPLOSIVES RAILWAY HOLDING YARD</t>
  </si>
  <si>
    <t>POL - LIQUID FUEL OFF-SHORE UNLOADING FACILITY</t>
  </si>
  <si>
    <t>ARMY RESERVE VEHICLE MAINTNANCE SHOP</t>
  </si>
  <si>
    <t>MISSILE SILO TEST STRUCTURE</t>
  </si>
  <si>
    <t>BULK STORAGE TANK, SPECIAL LIQUIDS - ABOVE GROUND</t>
  </si>
  <si>
    <t>BULK STORAGE TANK, PETROLEUM, AVIATION GAS - ABOVE GROUND</t>
  </si>
  <si>
    <t>BULK STORAGE TANK, PETROLEUM, AVIATION LUBRICANTS - ABOVE GROUND</t>
  </si>
  <si>
    <t>BULK STORAGE TANK, PETROLEUM, DIESEL - ABOVE GROUND</t>
  </si>
  <si>
    <t>BULK STORAGE TANK, PETROLEUM, JET FUEL  - ABOVE GROUND</t>
  </si>
  <si>
    <t>BULK STORAGE TANK, PETROLEUM,  MOGAS - ABOVE GROUND</t>
  </si>
  <si>
    <t>BULK LIQUID STORAGE TANK, SOLVENTS - ABOVE GROUND</t>
  </si>
  <si>
    <t>ROCKET PROPELLANT, HYDRAZINE - ABOVE GROUND</t>
  </si>
  <si>
    <t>POL - CUT-AND-COVER BULK LIQUID FUEL STORAGE</t>
  </si>
  <si>
    <t>BULK STORAGE TANK, SPECIAL LIQUIDS  - UNDERGROUND</t>
  </si>
  <si>
    <t>BULK STORAGE TANK, PETROLEUM, AVIATION GAS - UNDERGROUND</t>
  </si>
  <si>
    <t>BULK STORAGE TANK, PETROLEUM, AVIATION LUBRICANTS - UNDERGROUND</t>
  </si>
  <si>
    <t>BULK STORAGE TANK, PETROLEUM, DIESEL  - UNDERGROUND</t>
  </si>
  <si>
    <t>BULK STORAGE TANK, PETROLEUM, JET FUEL - UNDERGROUND</t>
  </si>
  <si>
    <t>BULK STORAGE TANK, PETROLEUM, MOGAS - UNDERGROUND</t>
  </si>
  <si>
    <t>BULK LIQUID STORAGE TANK, SOLVENTS - UNDERGROUND</t>
  </si>
  <si>
    <t>BULK STORAGE TANK, PETROLEUM, SPECIAL FUELS - UNDERGROUND</t>
  </si>
  <si>
    <t>ROCKET PROPELLANT, HYDRAZINE - UNDERGROUND</t>
  </si>
  <si>
    <t>AMMUNITION STORAGE SHED</t>
  </si>
  <si>
    <t>FAMLY HOUSING-OTHER DETACHED FACILITIES</t>
  </si>
  <si>
    <t>AIR FORCE HOTEL</t>
  </si>
  <si>
    <t>DORMITORY, UNACCOMPANIED NONCOMMISIONED OFFICERS (NCO)</t>
  </si>
  <si>
    <t>GARAGE AUTOMOBILE</t>
  </si>
  <si>
    <t>UNACCOMPANIED HOUSING-OTHER DETACHED BUILDINGS</t>
  </si>
  <si>
    <t>WADING POOL/SPLASH POOL/WATER PARK</t>
  </si>
  <si>
    <t>ELECTRIC VEHICLE CHARGE FACILITY (EVSF) LEVEL 1</t>
  </si>
  <si>
    <t>ELECTRIC VEHICLE CHARGE FACILITY (EVCF) LEVEL 2</t>
  </si>
  <si>
    <t>ELECTRIC VEHICLE CHARGE FACILITY (EVCF) LEVEL 3</t>
  </si>
  <si>
    <t>TRANSFORMER STATION GREATER THAN 501KV</t>
  </si>
  <si>
    <t>DEMOLITION AND BURN FACILILTY</t>
  </si>
  <si>
    <t>SWALES</t>
  </si>
  <si>
    <t>PERMEABLE SURFACE</t>
  </si>
  <si>
    <t>STORM WATER HARVESTING</t>
  </si>
  <si>
    <t>STORM WATER TREATMENT STRUCTURE</t>
  </si>
  <si>
    <t>COMPRESSED AIR PLANT BUILDING</t>
  </si>
  <si>
    <t>Paved surface provided for normal aircraft takeoffs and landings. This category includes crosswind, parallel, primary, instrument and instrument type runways.</t>
  </si>
  <si>
    <t>​An unpaved, prepared surface, centered within a clear area, used exclusively for training, emergency, and other special landing and takeoff operations of rotary wing aircraft. For inventory purposes, include only the prepared pad area.</t>
  </si>
  <si>
    <t>​A TUAV Launch and Recovery Site (L/RS or LRS). The TUAV system supported by this CATCODE is comprised of and requires a clear site that consists of a small air vehicle runway, in addition to areas for modular mission payloads, ground control stations, launch and recovery equipment, and communications equipment transported in high mobility multi-purpose wheeled vehicles (HMMWVs) with associated shelters and trailers.</t>
  </si>
  <si>
    <t>​Paved surfaces serving as designated pathways on an airfield or heliport constructed for taxiing rotary wing aircraft. They provide safe conditions for ground movement of aircraft between the runway and the taxi lanes serving the aircraft parking and maintenance areas. For inventory purposes, include only the paved taxiway surface.</t>
  </si>
  <si>
    <t>A paved airfield surface designed for a function other than those included in other airfield pavement Facility Analysis Categories.  The surface is usually concrete or asphalt.</t>
  </si>
  <si>
    <t>The Power Check Pad with suppresser is the prime facility on which operational checks of jet engines are performed. Unsuppressed pads are used as back-up or interim facilities. The suppressor and associated devices are supplied as items of Government Furnished Equipment (GFE).</t>
  </si>
  <si>
    <t>A centralized facility for the management and control of all base functions related to the handling of petroleum products, includes space for a laboratory, ready room for fueling operators, administrative offices, dispatch room, classroom, POL pumping operations, etc. Can support both retail and wholesale fuel operations.</t>
  </si>
  <si>
    <t>A fixed concrete structure / facility for the direct retail fueling of aircraft (to include helicopters).  To use this CATCODE, the site must have an aircraft refueling mission. Sometimes called "Hoseless" pantograph fuel dispensing arms. The pantograph assembly may include a filtration device, pressure/flow control valves, and a dead man control.  Length of dispensing arm varies depending on the aircraft supported. Must be installed as an integral part of a hydrant system, sometimes called a Type I, II, III, IV, or V aircraft fueling system.  Includes the fuel dispensing arm (traditionally stainless steel with micro wheels to prevent drag damage), connection components / hardware near the actual aircraft, Automated Fuel Handling Systems/Equipment (AFHE), Hydrant Equipment Monitoring Interface (HEMI), pressure relief mechanisms, Primary Logic Controls (PLCs) controlling electrical and monitoring aspects of the fueling mission, support structure (metal or concrete) holding / securing piping from movement, and valves. These facilities do not include associated fuel storage (FAC 1241 / 1244 / 4111 / 4112 / 4114 / 4121), POL pump stations (FAC 1262), Piping (FAC 1252), Pipelines (FAC  1251), or Fuel Truck filling facilities (FAC 1261).</t>
  </si>
  <si>
    <t>A fixed concrete structure / facility for the direct retail fueling or defueling of aircraft (to include helicopters).  To use this CATCODE, the site must have an aircraft refueling or defueling mission. Pits are those in ground cabinets with the hardware necessary to connect the fuel servicing equipment to the fueling system and to the aircraft. Pits are installed as an integral part of a hydrant system, sometimes called a Type I, II, III, IV, or V aircraft fueling system.  Includes components / hardware within the cabinet / utility vault and pit near the actual aircraft, Automated Fuel Handling Systems/Equipment (AFHE), Hydrant Equipment Monitoring Interface (HEMI), pressure relief mechanisms, Primary Logic Controls (PLCs) controlling electrical and monitoring aspects of the fueling / defueling mission, support structure (metal or concrete) holding / securing piping from movement, and valves. These facilities do not include associated fuel storage (FAC 1241 / 1244 / 4111 / 4112 / 4114 / 4121), POL pump stations (FAC 1262), Piping (FAC 1252), Pipelines (FAC  1251), or Fuel Truck filling facilities (FAC 1261).</t>
  </si>
  <si>
    <t>This permanent building (with four walls and roof) that shelters/houses the control room that supports the pumps, filter separators, and other equipment that facilitates the transfer of POL products.  Can support both retail and wholesale fuel operations. Pumps must be constant pressure, having Primary Logic Controls (PLCs).  Do not use this CATCODE if pumps and filter separators are under an Overhead Protection (canopy).</t>
  </si>
  <si>
    <t>A fixed retail structure / facility (fuel dispensing island) for the direct fueling of land vehicles and/or equipment with petroleum products and gases.  One outlet is equivalent to one dispensing nozzle. Never associated with the filling of fuel tank trucks or fuel trailers. Nozzles (where fuel leaves the fuel system going into the customer conveyance) are equal to OL (outlets). A facility supporting only retail fueling operations.</t>
  </si>
  <si>
    <t>For Aviation Gas, fixed above ground POL storage tanks including silver bullets (product saver tanks), holding any number of gallons of Aviation Gas. Operating storage tanks provide fuel in support of retail refueling missions. Operating storage tanks are resupplied from bulk fuel / wholesale storage tanks or directly from a commercial supplier. These above ground storage tanks include earthen containment berms with or without liners.  Above ground storage tanks are not included within any other CATCODE.</t>
  </si>
  <si>
    <t>For Diesel, fixed above ground POL storage tanks including silver bullets (product saver tanks), holding any number of gallons of Diesel. Operating storage tanks provide fuel in support of retail refueling missions. Operating storage tanks are resupplied from bulk fuel / wholesale storage tanks. These above ground storage tank includes earthen containment berms with or without liners.  Above ground storage tanks are not included within any other CATCODE.</t>
  </si>
  <si>
    <t>For Jet Fuel, fixed above ground POL storage tanks including silver bullets (product saver tanks), holding any number of gallons of Jet Fuel.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</si>
  <si>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For MOGAS, fixed above ground POL storage tanks including silver bullets (product saver tanks), holding any number of gallons of Motor Gas.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</si>
  <si>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For Solvents, fixed above ground storage tanks including silver bullets (product saver tanks), holding any number of gallons of Solvents. Operating storage tanks provide the designated product in support of retail missions / operations. Operating storage tanks are resupplied from bulk / wholesale storage tanks or directly from a commercial supplier. These above ground storage tanks include earthen containment berms with or without liners.  Above ground storage tanks are not included within any other CATCODE.</t>
  </si>
  <si>
    <t>​For Hydrazine (Rocket Propellent), all fixed above ground storage tanks including silver bullets (product saver tanks), holding any number of gallons of Rocket Propellent (Hydrazine).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</si>
  <si>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For   Aviation Gas, fixed underground POL storage tanks including silver bullets   (product saver tanks), holding any number of gallons of Aviation Gas.   Operating storage tanks provide fuel in support of retail refueling missions.   Operating storage tanks are resupplied from bulk fuel / wholesale storage   tanks or directly from a commercial supplier. These underground storage tanks   could include liners.  Underground   storage tanks are not included within any other CATCODE.</t>
  </si>
  <si>
    <t>​For Diesel, fixed underground POL storage tanks including silver bullets (product saver tanks), holding any number of gallons of Diesel.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</si>
  <si>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For Jet Fuel, fixed underground POL storage tanks including silver bullets (product saver tanks), holding any number of gallons of Jet Fuel.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</si>
  <si>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​For MOGAS, fixed underground POL storage tanks including silver bullets (product saver tanks), holding any number of gallons of Motor Gas (MOGAS).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</si>
  <si>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For Solvents, fixed underground storage tanks including silver bullets (product saver tanks), holding any number of gallons of Solvents. Operating storage tanks provide the designated product in support of retail operations / missions. Operating storage tanks are resupplied from bulk  / wholesale storage tanks or directly from a commercial supplier. These underground storage tanks could include liners.  Underground storage tanks are not included within any other CATCODE.</t>
  </si>
  <si>
    <t>​For Hydrazine (Rocket Propellent), all fixed underground storage tanks including silver bullets (product saver tanks), holding any number of gallons of Rocket Propellants (Hydrazine). Operating storage tanks provide fuel in support of retail refueling missions. Operating storage tanks are resupplied from bulk fuel / wholesale storage tanks. These underground storage tanks include earthen containment berms with or without liners.  Underground storage tanks are not included within any other CATCODE.</t>
  </si>
  <si>
    <t>For E-85 Ethanol, fixed above ground POL storage tanks including silver bullets (product saver tanks), holding any number of gallons of E-85 / Ethanol. Operating storage tanks provide fuel in support of retail refueling missions. Operating storage tanks are resupplied from bulk fuel / wholesale storage tanks or directly from a commercial supplier. These above ground storage tanks include earthen containment berms with or without liners.  Above ground storage tanks are not included within any other CATCODE.</t>
  </si>
  <si>
    <t>For Bio-Diesel, fixed above ground POL storage tanks including silver bullets (product saver tanks), holding any number of gallons of Bio Diesel. Operating storage tanks provide fuel in support of retail refueling missions. Operating storage tanks are resupplied from bulk fuel / wholesale storage tanks or directly from a commercial supplier. These above ground storage tanks include earthen containment berms with or without liners.  Above ground storage tanks are not included within any other CATCODE.</t>
  </si>
  <si>
    <t>For Diesel / JP-8, fixed above ground POL storage tanks including silver bullets (product saver tanks), holding any number of gallons of Diesel - JP-8. Operating storage tanks provide fuel in support of retail refueling missions. Operating storage tanks are resupplied from bulk fuel / wholesale storage tanks. These above ground storage tanks include earthen containment berms with or without liners.  Above ground storage tanks are not included within any other CATCODE.</t>
  </si>
  <si>
    <t>For E-85 Ethanol, fixed underground POL storage tanks including silver bullets (product saver tanks), holding any number of gallons of E-85 / Ethanol. Operating storage tanks provide fuel in support of retail refueling missions. Operating storage tanks are resupplied from bulk fuel / wholesale storage tanks or directly from a commercial supplier. These underground storage tanks could include liners.  Underground storage tanks are not included within any other CATCODE.</t>
  </si>
  <si>
    <t>For Bio-Diesel, fixed underground POL storage tanks including silver bullets (product saver tanks), holding any number of gallons of Bio - Diesel. Operating storage tanks provide fuel in support of retail refueling missions. Operating storage tanks are resupplied from bulk fuel / wholesale storage tanks or directly from a commercial supplier. These underground storage tanks could include liners.  Underground storage tanks are not included within any other CATCODE.</t>
  </si>
  <si>
    <t>For Diesel / JP-8, fixed underground POL storage tanks including silver bullets (product saver tanks), holding any number of gallons of Diesel / JP-8. Operating storage tanks provide fuel in support of retail refueling missions. Operating storage tanks are resupplied from bulk fuel / wholesale storage tanks. These underground storage tanks could include liners.  Underground storage tanks are not included within any other CATCODE.</t>
  </si>
  <si>
    <t>All fixed infrastructure / above ground (not in direct contact with dirt and can be visually inspected) piping used within one (1) DoD Site Code. Piping includes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piping.</t>
  </si>
  <si>
    <t>All fixed infrastructure / underground (in direct contact with dirt, cannot be visually inspected, and traditionally supported with cathodic protection) piping used within one (1) DoD Site Code. Piping includes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piping.</t>
  </si>
  <si>
    <t>All fixed infrastructure / underground (in direct contact with dirt, cannot be visually inspected, and traditionally supported with cathodic protection) pipelines are used between two (2) DoD Site Codes. Pipelines include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pipelines.</t>
  </si>
  <si>
    <t>All fixed infrastructure / above ground (not in direct contact with dirt and can be visually inspected) pipelines are used between two (2) DoD Site Codes. Pipelines include all sizes, made of carbon steel, stainless steel, fiberglass, aluminum, reinforced plastic under special environmental conditions, etc. used for the transfer of liquid petroleum (wetted) products and gases (oxygen, nitrogen, carbon dioxide, argon, compressed air, propane, Liquefied Petroleum, and non-heating gases) within fuel systems. No other CATCODE includes any type of pipelines.</t>
  </si>
  <si>
    <t>A fixed concrete structure (including all components within the confines of the concrete slab-minus piping / pipelines are included) used to support one or more pumps of any size or location within a POL system, used in conjunction with piping and/or pipelines for the transfer of liquid (wetted) petroleum products between fuel systems (examples: bulk and operating tanks, any fuel storage tank and loading / off-loading facility, fuel storage tanks to any type of retail outlet, hydrant systems, etc.). Pump Stations can be found supporting and not limited to the following POL missions / operations: above ground fuel / POL tanks, additive injection systems, loading and unloading of (tank trucks, rail tank cars, vessels/tankers/barges, aircraft, piping / pipelines, product recovery tanks, product saver tanks, and underground fuel / POL tanks). Pump Stations can be located on individual equipment pads without any overhead structure, or under Over Head Protection (canopies) or inside buildings. Support both retail and wholesale fuel operations.</t>
  </si>
  <si>
    <t>A fixed wholesale POL facility that supports loading of fuels and/or gases (any product or grade) and other petroleum, oil, and lubricant products from fuel storage tanks into fuel tank trucks and fuel trucks with fuel trailers. This facility supports only wholesale fuel loading operations and should never be used for retail fuel operations. Note: the number of outlets (OL) should NOT be associated with the number of truck/rail parking spots but only with the fuel outlets associated to the loading structure.</t>
  </si>
  <si>
    <t>A fixed wholesale POL facility that supports loading and/or unloading of fuels and/or gases (any product or grade) and other petroleum, oil, and lubricant products from fuel tank trucks and fuel trucks with fuel trailers into fuel storage tanks. This facility supports only wholesale fuel unloading operations and should never be used for retail fuel operations. Note: the number of outlets (OL) should NOT be associated with the number of truck/rail parking spots but only with the fuel outlets associated to the loading structure.</t>
  </si>
  <si>
    <t>Typically a one story centrally located facility set up for intra-base and inter-base communications. Space is included for base telephone exchange, auto-din function, administrative offices, and maintenance functions.</t>
  </si>
  <si>
    <t>Focal point for command, control of and mission communications with satellites. Typically includes a Space Operations Center, computer room, simulator/emulator, admin and training, and a conference room. Protection level (PL) is normally level one or level two. May require an area for tech support, scheduling, orbital analysis, anomaly resolution and a SCIF.</t>
  </si>
  <si>
    <t>General purpose concrete pad used to support miscellaneous equipment items such as air conditioners, generators, towers, etc.</t>
  </si>
  <si>
    <t>​A building that houses designated types of equipment systems for the exchange of information between airfields and aircraft. Also included are air traffic control facilities that provide approach control services to aircraft arriving, departing, and transiting the airspace controlled by the airfield or heliport. Also included are unmanned buildings containing regulators, relays, emergency generator, service feeder switch, and secondary control panels for lighting at airfields or heliports.</t>
  </si>
  <si>
    <t>The lighted signs and markers consist of a set of mandatory instruction signs, destination, direction and boundary signs, taxiway location signs, Runway Distance Markers (RDM), and other signs serving special situations IAW UFC 3-535-01. The purpose of the RDR is to indicate to aircrews the distance remaining to the end of the runway during takeoff and landing. The RDR provides this information for day and night operations in all weather conditions.  An Airfield set of signage is considered 1 each.</t>
  </si>
  <si>
    <t>A one story building typically 2,884 square feet in area, that provides surveillance and precision radar approach control at installations without approach control authority. The facility replaces semi-mobile GCA's and includes the organic support space described under category code 134-342.</t>
  </si>
  <si>
    <t>Applies to (1) Runway touchdown zone lights, (2) Runway centerline lights (category 2), (3) Visual approach slope indicator systems (VASI, PAPI, PLASI), and (4) Lights for short-field takeoff and landing zones.</t>
  </si>
  <si>
    <t>​A lighthouse is a building that houses a navigation beacon that may emit light, sound, radio, radar, or a combination thereof. It may be onshore or offshore. </t>
  </si>
  <si>
    <t>A building or portion of a building providing operational space used for direct operations and control of personnel and forces during emergencies and mobilization. The building is organized to gather, process, analyze, display, and disseminate planning and operational data and perform other related tasks.  This area requires special construction and security measures.</t>
  </si>
  <si>
    <t>An electromagnetic counter-surveillance area where sensitive compartmentalized information (SCI) is stored and reviewed.  Because of special security community controls indicating special handling of end products, special construction and security measures are required in these areas. </t>
  </si>
  <si>
    <t>​Underground-facility nuclear blast and High Altitude Electromagnetic Pulse (HEMP) protected buildings riding on a steel spring and damper ground shock isolation system.</t>
  </si>
  <si>
    <t>Facility designed to provide command and control (C2) to air, space, and cyberspace forces. This facility may have augmentation from other Services and components.  It can be an Air Operating Center, (AOC), Joint Air Operations Center (JAOC), Combined Air Operation Center (CAOC), or other C2 Center.  This CATCODE is for the unclassified area.  All SCIF space will be captured in CATCODE 140422 SCIF.</t>
  </si>
  <si>
    <t>Facility manages all aspect of the  aerial bombing and gunnery training range used by combat aircraft to attack ground targets (air-to-ground bombing), or a remote area reserved for researching, developing, testing and evaluating new weapons and ammunition. They coordinate operational and support matters with major commands, other services, DOE and Department of Interior, as well as other federal, state, and local government agencies. This facility can also be used for mission briefing and debriefing. All SCIF space will be captured in Catcode 140422 SCIF.</t>
  </si>
  <si>
    <t>Facility designed for use by flying &amp; non-flying (all) squadrons for tactical operations not found in other Operational CATCode.  These functions may not necessarily be associated with USSOCOM component units.  Facilities defined under this Catcode provide unique spaces, and functional capabilities not found in other Operational CATCode.</t>
  </si>
  <si>
    <t>This is required only at installations that expend ordnance material in such large quantities that a control point is necessary and close to the flight line.</t>
  </si>
  <si>
    <t>Facility design to support Cyber Squadrons to include intelligence, surveillance, and reconnaissance, cyber warfare, electronic and information operations.  This includes administrative functions, maintenance functions, communications centers, and security measures. All SCIF space will be captured in Catcode 140422 SCIF.</t>
  </si>
  <si>
    <t>Facility designed to house temperature and humidity instruments at locations which do not have the facility described in category code 149-624.</t>
  </si>
  <si>
    <t>This facility is for a weather wing, to include all headquarters personnel, their equipment and operation center.  All SCIF space will be captured in Catcode 140422 SCIF.</t>
  </si>
  <si>
    <t>​This facility provides space for command, 24-hour war fighter reach back operations, planning, and training for Operational Weather Squadrons (OWS).  All SCIF space will be captured in Catcode 140422 SCIF.</t>
  </si>
  <si>
    <t>​The  Combat Weather Squadron (CWS) provides space for command, operations, planning, training, and maintenance (equipment and vehicle) activities, as well an armory for Battlefield Weather forces supporting Army operations. All SCIF space will be captured under 140422.</t>
  </si>
  <si>
    <t>​This facility has pre-deployment training for weather personnel and extensive weather equipment testing operations.  Additionally, the facility provides support by providing maintenance and logistics support for deployed Air Force weather teams through an operation center. </t>
  </si>
  <si>
    <t>A building that contains communications operations and communication equipment.  Communication equipment located in these facilities is not real property and is not included in this Facility Analysis Category</t>
  </si>
  <si>
    <t>Facility which is designed to perform five functions. These are chemical analysis material engineering verification, non-destructive inspection, environmental analysis, and form measurement.</t>
  </si>
  <si>
    <t>The purpose of this lab is to assure safe fuel and a variety of other chemicals, gases, demineralized water, and air supply for aircraft, vehicles, and personnel. This FAC does not include: the laboratory equipment (or the calibration / certification) used to perform laboratory testing, for example: flash point, distillation, freeze point, and, etc.  Infrastructure requirements are based on mission, type of lab as defined in MIL-STD-3004, and UFC 4-310-03.  Labs include space for both testing, administration, sample storage, files/record keeping, and personal hygiene. Can be located within a POL - Operations Building or be a standalone laboratory.</t>
  </si>
  <si>
    <t>Material Processing Depot - This facility houses all of the automated material handling systems associated with the centralized processing of materiel in support of Air Logistics Center Supply and Transportation mission.</t>
  </si>
  <si>
    <t>A building used for the application of exterior shipping containers on material being out-processed. The boxes and crates used in this application are also produced in this facility. This CATCD should be used for stand-alone facilities or to delineate functional areas within warehouses.</t>
  </si>
  <si>
    <t>This facility is a part of the automotive vehicle maintenance shop with the main purpose of providing a covered area for holding dead lined equipment awaiting repairs. Whenever possible, it should be located near the main repair shops.</t>
  </si>
  <si>
    <t>​Facilities typically support global space surveillance network, which detects, tracks, identifies, and catalogs man-made objects in space and provides position information on these objects.</t>
  </si>
  <si>
    <t>​A rail yard used for the transfer and/or temporary holding of ammunition and explosive materials.</t>
  </si>
  <si>
    <t>This building is a main control point for all Remotely Piloted Aircraft (RPA) units to include unclassified squadron operations, command and control, communications, planning, briefing, and ground control stations.  All SCIF space will be captured in Catcode 140422 SCIF.</t>
  </si>
  <si>
    <t>This system consists of a transmitter, indicator and recorder. The system can accommodate up to 10 indicators or recorders. The transmitter is sited w here it will best measure winds representative of the touchdown area and is mounted on a mast 13 feet or more above ground.</t>
  </si>
  <si>
    <t>​A structure that consists of one or more of the following: an anchored floating structure located away from the shoreline that provides a place to anchor large vessels when water is too shallow along the pier or docking space is insufficient, or a wooden, steel, or concrete column located offshore that is used to tie off boats.</t>
  </si>
  <si>
    <t>This facility is used to load/unload POL products from ocean-going tankers, barges, and ships that cannot approach the shore, thus at an off-shore location, not alongside a pier or wharf.</t>
  </si>
  <si>
    <t>Facility designed for the purpose of training pilots. Classroom space is separate from those directly associated with category codes 171-212, 171-214, 171-412, 141-753, and 171-213.</t>
  </si>
  <si>
    <t>​A building that provides training and support services to military personnel in specialized-combat operations, and survival evasion resistance and escape (SERE) communities, in order to develop physical fitness, as well as technical and tactical skills.</t>
  </si>
  <si>
    <t>A navigational aid used to control or monitor aircraft, similar to a Runway Supervisory Unit (RSU). The RCS facility consists of a permanent building constructed of concrete masonry units or similar type construction on a concrete foundation or slab with an RSU-type facility permanently attached. RCSs are distinctly different from the smaller mobile RSUs, category code 171-619, that are mounted on a platform supported by concrete footers. The building portion of the RCS houses communication-electronic, wind measuring, and mechanical equipment. Mechanical equipment includes air conditioning, heating, and an emergency generator for backup power. An exterior-mounted metal staircase provides access to the RSU.</t>
  </si>
  <si>
    <t xml:space="preserve"> This facility provides space for technical training courses prescribed in the ETCA database located at https://etca.randolph.af.mil. The programs are conducted at AETC technical training centers and at selected bases at other commands.</t>
  </si>
  <si>
    <t>This facility provides support to AETC Technical Training for instruction that does not fall within the definitions of 171-162, 171-623 or 171-625. Includes space for admin, break room, storage, and other typical training areas.</t>
  </si>
  <si>
    <t>This facility is required to support safety education programs operated under AFJI 16-103. Provides space for classrooms, projection booth, and administrative space and may include space for drivers training in lieu of space under 610-121.</t>
  </si>
  <si>
    <t>A complex designed for the training and qualification requirements of infantry platoons, either mounted or dismounted, on movement techniques and operations. This complex is used to train and test platoons on the skills necessary to conduct tactical movement techniques and to detect, identify, engage, and defeat stationary and moving armor and infantry targets in a tactical array. Targets are not fully automated and/or the scenarios are not computer driven or scored. The standard range has four firing points counted as the four objective areas: intermediate, final, counterattack-1 and counterattack-2 objectives. </t>
  </si>
  <si>
    <t>​An enclosed facility that houses interior and exterior  mockups of areas within a surface ship, submarine, or multistory building for live-fire fighting and rescue training.</t>
  </si>
  <si>
    <t>​Hangar for a tactical unmanned aerial vehicle (TUAV) to park and maintain a TUAV that is a much smaller aircraft than normally maintained in the standard aircraft maintenance hangar (211111). Maintenance support required is such that it does not need standard aircraft maintenance hangar capabilities or size. If category 211111 is used to house TUAV, do not convert 211111 to this category. Use the area rule to calculate the building area. Also count the number of bays and record this count as VE, where one bay can house one TUAV and counts as one VE.</t>
  </si>
  <si>
    <t>This facility provides hangar space for corrosion treating, corrosion repairing, low observable maintenance, paint stripping, and repainting of an entire aircraft and an environmentally controlled area to wash aircraft.  This facility also provides space for the corrosion control shop, which includes preparation and drying areas, abrasive blasting rooms, paint booths for mixing and/or applying paint, tool storage, lockers, and administrative areas.  Corrosion control shops are also required to support small aircraft components, aerospace ground equipment, vehicles, weapons and munitions, and avionics shops. </t>
  </si>
  <si>
    <t>​A high bay industrial production facility that specializes in the need to test the low observable radar characteristics of an aircraft that will soon undergo depot level repair.  Integrated into the facility are  3 overhead Hoists, turntable, and calibration pylon to ensure ultra-precision for required RCS measurements.  Facility is designed to take into account environmental, seismic, and other geographic considerations.</t>
  </si>
  <si>
    <t>This facility consists of the reinforces concrete foundation required to support the technical equipment that is designed to test the effectiveness of jet engines.  This facility supports the jet inspection and maintenance shop (Catcode 211157).</t>
  </si>
  <si>
    <t>This facility supports weapons test and training mission conducted on and over water test ranges to include cleaning and maintaining surveillance of the area, place and recover targets. The facility provides berthing space and maintenance work areas for motorized barges, etc.…</t>
  </si>
  <si>
    <t>​A ship services support building is used to provide office and shop space in direct support of maintenance and repair work for surface ships and submarines.</t>
  </si>
  <si>
    <t>​A building that includes both organizational and support maintenance shops to repair combat and tactical vehicles. This category includes National Guard organizational maintenance shops (OMS), field maintenance shops (FMS), and unit training equipment sites (UTES). OMS may be collocated with a readiness center/armory or in a central location to support several readiness centers. </t>
  </si>
  <si>
    <t>​A building that may include both organizational and support maintenance shops for the repair of combat and tactical vehicles that belong to the Army Reserve. The building may include storage associated with the maintenance function and may be located with an Air Force Reserve Training facilities . This shop will also be used as a training facility for unit maintenance personnel.</t>
  </si>
  <si>
    <t>​This facility is a part of the automotive vehicle maintenance shop with the main purpose of providing a covered area for holding dead lined equipment awaiting repairs.</t>
  </si>
  <si>
    <t>​A structure for vehicle maintenance. </t>
  </si>
  <si>
    <t>Facility designed specifically for the purpose of initial assembly, checkout, periodic inspection, and maintenance of surety weapons, missiles, and electrooptic and laser bomb guidance kits.</t>
  </si>
  <si>
    <t>​Collimation facilities are required at shipyards for electronic and optical alignment of fire control and radar equipment aboard ships.</t>
  </si>
  <si>
    <t>A building suitable for such shop work as fuel system repair, large electronic component and motor repair, chemical equipment repair, and machine shop operations. This category code should be used for stand-alone facilities where the shop is physically separate from the remainder of the maintenance activity or to delineate functional areas within the maintenance facility. Otherwise, it is generally part of the General Purpose Maintenance Shop.</t>
  </si>
  <si>
    <t>​The ground support equipment (GSE) holding shed provides protective cover for GSE gear awaiting and undergoing intermediate level maintenance and is an integral part of the GSE shop compound.</t>
  </si>
  <si>
    <t>This category code is used to identify space utilized for structural repair, metal fabrication, electrical system maintenance, plumbing shops, &amp; maintenance of heat and air systems plus any other shops space which cannot be categorized by any other category code.</t>
  </si>
  <si>
    <t>​An enclosed building used to observe and record fish and wildlife activities. The building may include equipment such as fish ladders, a fish hatchery, and so on.</t>
  </si>
  <si>
    <t>​This building is a storage facility for research, development, test, and evaluation equipment and materials directly related to RDAT&amp;E programs.</t>
  </si>
  <si>
    <t>​Structure is designed for research, development and testing of Non-Destructive Investigation equipment on steel-shielded reinforced concrete of missile silos. Structure is designed with flaws in concrete and reinforcement bars to determine accuracy of NDI equipment. Ground level structure is a 12 foot tall, 14” thick circular structure with an inside radius of 6 feet. Structure has a man door for access, a removable cover but no utilities. Soil on outside of structure can be modified to represent the existing full sized Missile Launch Facilities.</t>
  </si>
  <si>
    <t>Fixed above ground storage tanks including silver bullets (product saver tanks), holding any number of gallons of Special Liquids. Bulk storage tanks provide the designated products in support of wholesale resupply missions, thus the products from these tanks are delivered to operating tanks. Bulk storage tanks are resupplied from an external source via various conveyances (truck delivery, ocean-going tankers, barges, rail tank cars, etc.). These above ground storage tank includes earthen containment berms with or without liners.  Above ground storage tanks are not included within any other CATCODE.</t>
  </si>
  <si>
    <t>For Aviation Gas, fixed above ground POL storage tanks including silver bullets (product saver tanks), holding any number of gallons of Aviation Gas.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</si>
  <si>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For Aviation Lubricants, fixed above ground POL storage tanks including silver bullets (product saver tanks), holding any number of gallons of Aviation Lubricant.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</si>
  <si>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For Diesel, a fixed above ground POL storage tanks including silver bullets (product saver tanks), holding any number of gallons of Diesel. Bulk fuel storage tanks provides fuel in support of wholesale resupply missions, thus the fuel from these tanks are delivered to operating tanks. Bulk fuel storage tanks are resupplied from an external source via various conveyances (truck delivery, ocean-going tankers, barges, rail tank cars, etc.). These above ground storage tank includes earthen containment berms with or without liners.  Above ground storage tanks are not included within any other CATCODE.</t>
  </si>
  <si>
    <t>For Jet Fuel, fixed above ground POL storage tanks including silver bullets (product saver tanks), holding any number of gallons of Jet Fuel. Bulk fuel storage tanks provide fuel in support of wholesale resupply missions, thus the fuel from these tanks are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</si>
  <si>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For MOGAS, fixed above ground POL storage tanks including silver bullets (product saver tanks), holding any number of gallons of MOGAS. Bulk fuel storage tanks provide fuel in support of wholesale resupply missions, thus the fuel from these tanks are delivered to operating tanks. Bulk fuel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</si>
  <si>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Fixed above ground storage tanks including silver bullets (product saver tanks), holding any number of gallons of SOLVENTS. Bulk storage tanks provide SOLVENTS in support of wholesale resupply missions, thus the Solvents from these tanks are delivered to operating tanks. Bulk Solvent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</si>
  <si>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​Hydrazine (Rocket Propellent), all fixed above ground storage tanks including silver bullets (product saver tanks), holding any number of gallons of Rocket Propellent (Hydrazine). Bulk fuel propellent tanks provide propellent in support of wholesale resupply missions, thus the propellent from these tanks is delivered to operating tanks. Bulk propellent storage tanks are resupplied from an external source via various conveyances (truck delivery, ocean-going tankers, barges, rail tank cars, etc.). These above ground storage tanks include earthen containment berms with or without liners.  Above ground storage tanks are not included within any other CATCODE.</t>
  </si>
  <si>
    <t>A fixed POL structure, cut and cover storage tanks holding any number of Barrels (BL, 1 barrel = 42 gallons) of any type or grade of POL product / fuel / propellants. Cut and cover tanks are covered with a protective earth cover-layer or re-enforced concrete for partial protection from potential hostile environments. Cut and cover tanks include all components to serve as a standalone fuel system capable of supporting POL operations during contingency operations.</t>
  </si>
  <si>
    <t>​Fixed underground storage tanks including silver bullets (product saver tanks), holding any number of gallons of Special Liquids. Bulk storage tanks provide the designated products in support of wholesale resupply missions, thus the designated products from these tanks are delivered to operating tanks. Bulk Storage tanks are resupplied from an external source via various conveyances (truck delivery, ocean-going tankers, barges, rail tank cars, etc.).These underground storage tanks could include liners.  Underground storage tanks are not included within any other CATCODE.</t>
  </si>
  <si>
    <t>​For Aviation Gas, fixed underground POL storage tanks including silver bullets (product saver tanks), holding any number of gallons of Aviation Gas.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</si>
  <si>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For Aviation Lubricants, fixed underground POL storage tanks including silver bullets (product saver tanks), holding any number of gallons of Aviation Lubricant.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</si>
  <si>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For Diesel, fixed underground POL storage tanks including silver bullets (product saver tanks), holding any number of gallons of Diesel Fuel.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</si>
  <si>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For Jet Fuel, fixed underground POL storage tanks including silver bullets (product saver tanks), holding any number of gallons of Jet Fuel.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</si>
  <si>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​For MOGAS, fixed underground POL storage tanks including silver bullets (product saver tanks), holding any number of gallons of MOGAS (Motor Gasoline).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</si>
  <si>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Fixed underground storage tanks including silver bullets (product saver tanks), holding any number of gallons of Solvents. Bulk storage tanks provide the designated products in support of wholesale resupply missions, thus the products from these tanks are delivered to operating tanks. Bulk Solvent storage tanks are resupplied from an external source via various conveyances (truck delivery, ocean-going tankers, barges, rail tank cars, etc.). These underground storage tanks could include liners.  Underground storage tanks are not included within any other CATCODE.</t>
  </si>
  <si>
    <t>For Special Fuels, all fixed underground storage tanks including silver bullets (product saver tanks), holding any number of gallons of Special Fuels. Bulk fuel storage tanks provide fuel in support of wholesale resupply missions, thus the fuel from these tanks is delivered to operating tanks. Bulk fuel storage tanks are resupplied from an external source via various conveyances (truck delivery, ocean-going tankers, barges, rail tank cars, etc.). These underground storage tanks could include liners.  Underground storage tanks are not included within any other CATCODE.</t>
  </si>
  <si>
    <t>​Hydrazine (Rocket Propellent), all fixed underground storage tanks including silver bullets (product saver tanks), holding any number of gallons of Rocket Propellent (Hydrazine). Bulk propellent storage tanks provide propellent in support of wholesale resupply missions, thus the propellent from these tanks is delivered to operating tanks. Bulk propellent storage tanks are resupplied from an external source via various conveyances (truck delivery, ocean-going tankers, barges, rail tank cars, etc.). These underground storage tanks could include liners.  Underground storage tanks are not included within any other CATCODE.</t>
  </si>
  <si>
    <t>​A high-explosive magazine is used for the storage of hazard Class 1 Division 1 (CH/D 1.1) energetic materials.  Examples of CH/D 1.1 materials are: bombs, missiles, warheads, naval mines, demolition charges.  HC/D 1.3 and 1.4 energetics may also be stored in a high explosive magazine when the utilization requires it and compatibility allows it.</t>
  </si>
  <si>
    <t>A structure for storing ammunition at an installation that provides overhead protection from the elements.</t>
  </si>
  <si>
    <t>​A facility used as an general warehouse.</t>
  </si>
  <si>
    <t>This category code is restricted to assignment and use by distribution functions at the Air Logistics Centers. Use this code if supplies &amp; equipment are utilized in or produced by the depot function.</t>
  </si>
  <si>
    <t>This category code identifies the cryogenics generating and storage facility with a protective fence enclosure, concrete foundation with Lox compatible sealer in joints, has drive through capability, grounding points and blow-down condensation traps.</t>
  </si>
  <si>
    <t>20 foot high, covered facility with walls on three sides and designed for storage of equipment and materials that may be stored in open but covered space.</t>
  </si>
  <si>
    <t>Facility designed for depot storage of materials and equipment not requiring closed storage space. For organizations other than depot, use category code 452-252.</t>
  </si>
  <si>
    <t>​A structure used for the temporary storage and treatment of contaminated soils, typically POL-contaminated soil and hazardous waste. It may consist of an impervious soil, lined treatment cells, drainage, leachate recovery/recycling system (holding pond, pumps, and irrigation system), and temporary storage area for treated and untreated waste. Account for other facilities, such as storage facilities for chemicals and equipment, pavements, and site fencing that may be collocated at the site, separately using appropriate CATCDs.</t>
  </si>
  <si>
    <t>Open Storage, Air Freight/Traffic Management Surface Freight – This facility supports and normally a joins the air freight and the traffic management facility. It consists of a fenced, paved, and lighted storage yard.</t>
  </si>
  <si>
    <t>This category code identifies the AF clinic which includes space for administration, outpatient records, primary care physical examination, emergency service, medicine, allergy, immunization, mental health, surgical, urology. Orthopedic, pediatric, ob-gyn, and support areas.</t>
  </si>
  <si>
    <t>​A building built specifically as a guest house for military families and retirees visiting a family member who is being treated at a military hospital for a life-threatening condition or long-term illness or who is terminally ill. These buildings contain separate bedrooms with private baths and a common kitchen, entry way, and living and dining rooms. The common areas are provided so families can draw support from other families that are dealing with similar situations. Do not use for guest houses unless solely associated with a medical facility. Regular guest houses should not use this CATCD even though they may be used to provide overflow capabilities when the Fisher Houses are full. </t>
  </si>
  <si>
    <t>A building provided for squadrons administrative functions that do not categorize under other Air Force CATCode. This is to include Air Force and Navy squadron headquarters and Army company or equivalent headquarters, and all subordinate echelons as space to perform daily administrative and supply activities. </t>
  </si>
  <si>
    <t>This facility accommodates the offices of the named activity which is composed of:  maintenance control, plans, scheduling and documentation, material control, quality control, records and analysis, chef of maintenance and administrative staff.</t>
  </si>
  <si>
    <t>​A general-purpose building, containing seven or more floors above ground, which provides administrative space for office personnel.   The associated space may include circulatory space, elevator space, escalator space, conference rooms, small storage area, restrooms, break/lunch rooms, utility rooms that directly support the administrative purpose.</t>
  </si>
  <si>
    <t>Facility supports the Air Force Equal Opportunity (EO) program.  The EO program provides outreach, training, dispute resolution, complaint processing, reasonable accommodation, personal assistance, human relations education, affirmative employment, and other related services.  The EO facility is configured to specifically support these activities.</t>
  </si>
  <si>
    <t>​Facility that is manned by a special team to focus on prosecution, supporting sexual assault victims.</t>
  </si>
  <si>
    <t>​A building equal to, or greater in height than 7 stories above ground, which contains family housing units/apartments. Associated space may include lobby, multipurpose room, restrooms, elevator banks, utility/control rooms, emergency generators.</t>
  </si>
  <si>
    <t>​Minor detached buildings and facilities directly relating to a particular family dwelling.</t>
  </si>
  <si>
    <t>​A building that provides temporary lodging accommodations for active &amp; reserve component officers and enlisted personnel; DoD civilians; and dependents. Occupants typically are on temporary duty status; traveling on official business; or arriving or departing installations incident to a permanent change of station. Other occupants include military patients in local hospitals; visitors of patients in military hospitals; retired military personnel undergoing outpatient medical treatment and who must stay overnight near a military medical facility; U.S. and foreign guests of the Military Services; and guests of the Armed Forces as determined by the Installation Commander. If space is available, the following may use Air Force lodging regardless of travel status: active duty retirees; military personnel on leave or permissive temporary duty; family members and guests of military personnel assigned to the installation; and Reserve Component personnel not on official orders. Report the UMO of these buildings with PN equal to bedroom. (Does not apply to FSS-operated lodging facilities).</t>
  </si>
  <si>
    <t>Facility designed for visiting unaccompanied enlisted personnel and civilian equivalents. The standard living unit is similar to category code 721-312.</t>
  </si>
  <si>
    <t>A building that houses personnel attending MOS producing schools at locations other than Army training centers. Use category 72181, Trainee Barracks, at Army training center locations.</t>
  </si>
  <si>
    <t>Same type facility as 722-351, except configured to serve the officer contingent. Typically the facility is somewhat smaller to the Airman version, mainly due to population.</t>
  </si>
  <si>
    <t>Detached garages that are used by unaccompanied personnel when staying at UEPH.</t>
  </si>
  <si>
    <t>A covered structure for parking privately owned vehicles (POVs) in proximity to unaccompanied personnel housing areas. </t>
  </si>
  <si>
    <t>​Used for minor detached buildings and facilities directly relating to unaccompanied housing functions.</t>
  </si>
  <si>
    <t>​These codes are for inventory purposes only and are to be used for minor detached buildings and facilities directly relating to unaccompanied housing functions.</t>
  </si>
  <si>
    <t>​A facility such as a hutment (Quonsets) that can be used for emergency or temporary situations for housing such as but not limited to domestic violence cases and or sexual assault victims.  These hutments may be constructed as permanent or semi-permanent types of facilities.  This code is used for inventory purposes only.</t>
  </si>
  <si>
    <t>Tower and communication center dedicated to fire protection on base in a separate facility from category code 730142.  See AFH 32-1084 for criteria.</t>
  </si>
  <si>
    <t>This facility provides only dry cleaning and other textile care services to government organizations and individuals. The facility includes space to receive, identify, process, assemble&amp; the dry cleaning, administration and personnel support area, equipment maintenance, storage, and a dock area. CATCODE: 730711</t>
  </si>
  <si>
    <t>​A building used for the inspection of POVs that is normally operated by the Logistic Readiness Center. This category also refers to a collocated drivers testing facility. Also report this building with unit of measure operational vehicles (VE). VE is a count of the vehicle inspection capacity of the facility. A single bay is one VE, and a double bay is two VE. Data should be available from the installation safety office or the LRC. If not, conduct a physical survey.</t>
  </si>
  <si>
    <t>Facility designed to provide secure defensive positions for security police personnel when required. Facility is made up of 10 inch thick reinforced concrete.</t>
  </si>
  <si>
    <t>Facility designed to accommodate static reaction security force personnel consisting of one or two 4-man teams at locations where surety weapons are located.</t>
  </si>
  <si>
    <t>This facility is for traffic control and is required at entrances to air force installations, restricted and controlled areas.  This facility houses security systems and Security Forces required to screen all personnel requesting access.  Access control facilities located at main installation (24hours) gates can function as a visitor control center during non-duty hours.  The Access Control Facility may vary in size from a simple sentry shelter to a building housing a gate guard office, visitor center with a waiting room, or a commercial vehicle inspection building and search area.</t>
  </si>
  <si>
    <t>​An Exchange operated car wash may be provided as dictated by the Exchange Service Command. The Exchange normally operates automated, drive-thru car washes.</t>
  </si>
  <si>
    <t>​This category code applies to three types of facilities: Outdoor Adventure Centers (OAC), Rental Centers (RC), and Outdoor Centers &amp; Other Rentals (OCOR). Generally, OAC, RC, and OCORS are facilities that rent and/or sell goods that are associated with outdoor activities and Outdoor Recreation Programs (ORP).</t>
  </si>
  <si>
    <t>This category code identifies those cafeteria snack bar facilities that are provided in conjunction with the main exchange, overseas community shopping centers, exchange snack stand, or flightline snack bars. This includes AAFES operated brand name fast food restaurants.</t>
  </si>
  <si>
    <t>Facility designed to provide Air Force installation patrons with material goods shopping stores where the military family housing area is located remote from the main base exchange and where the military strength is 2500 or more.</t>
  </si>
  <si>
    <t xml:space="preserve">Those facilities or areas such as food processing (i.e.central kitchen) or Depots, Bakeries, refrigerated storage plants, central repair shops or processing plants that are extensions of the main facilities. </t>
  </si>
  <si>
    <t>​Fitness rooms are stand-alone gymnasium facilities, usually cardio equipment and weight machines or free weights, in a single area of rooms within a facility of a different CCN.  </t>
  </si>
  <si>
    <t>This facility hoses various support functions for TLF’s whenever these functions are not or cannot be incorporated within the main structure. These functions may include administration, lounge, mechanical equipment space or a launderette and custodial room.</t>
  </si>
  <si>
    <t>Open mess for both officer and enlisted personnel. Where officers and enlisted share all functional area, except having separate bars.</t>
  </si>
  <si>
    <t>​This facility provides space for office, equipment check-out, repair, and storage. It does not include docks, marina slips, and walkways. This is a special facility which is required only at outdoor recreation areas which have waterfront facilities available for boating activities.</t>
  </si>
  <si>
    <t>A fenced outdoor area with one to four playing fields for playing fast pitch or slow pitch softball. Area has a skinned infield surface with a grass or synthetic grass outfield. Area layout is in accordance with USA Amateur Softball Association specifications. Area has age-appropriate distance from pitcher's mound to home plate and distances between bases. Lighting and scoreboards are optional. Account for dugouts and scorers' shelter separately under Recreation Pavilion (750371). Account for scorers' booth, press box, concession stand and storage buildings separately as a Miscellaneous Recreation Building (740668). </t>
  </si>
  <si>
    <t>A structure used as a commercial water theme park for soldiers and family members. Facility has any mix of slides, sprays, and other water sports amenities.  Capture pools individually under CCN 75030 per quantity at a location.  Capture Wading Pool/Splash Pool/Water Parks as one facility regardless of the number of various water features at a location.  A site will only have one instance of CCN 75034 at a location regardless of the mix of water features.</t>
  </si>
  <si>
    <t>Facility used for boarding horses. Space includes single or double stalls, treatment stalls, quarantine area, operator's quarters, hay storage area, grain room, tack room, tack lockers, sweat pad and et drying area.</t>
  </si>
  <si>
    <t>Outdoor swimming pools are intended for the recreational use of installation personnel and for water training."</t>
  </si>
  <si>
    <t>​A building that supports museum interpretation by exhibiting historical and tour information; it may exhibit artifacts, facsimiles, or reproductions of artifacts of historical interest. Use this category for a complete building or portion of an existing building used to exhibit historical materials and orient visitors to a particular site, event, or place. This category of usage differs from a museum in that the exhibits are generally static, with no artifact storage, curatorial activities, historical data collection, or cataloging and processing of historical artifacts. There are often no professional museum personnel on staff.</t>
  </si>
  <si>
    <t>Facility designed to provide Government owned generation of prime or standby electric power in cases where no commercial power is available to meet operational requirements of the installation. This category code can also be used for an electric power photovoltaic utility system that generates electric power as a result of exposure to direct sunlight or other light energy source.</t>
  </si>
  <si>
    <t>​A utility system that provides an emergency power supply. The utility system includes equipment such as engine generators and switchgear. Provision is made for starting and switching of the standby generator upon failure of the normal power source. The utility does not include a building to house the equipment (use 891024, Building Housing Miscellaneous Utility Plant).</t>
  </si>
  <si>
    <t>​A BESS is a structure containing a group of batteries that can store electrical energy from different sources and discharge energy when required.  These are permanently installed  battery systems.  This CATCODE does not include a building to house the equipment (see FAC 8910 Utility Building) </t>
  </si>
  <si>
    <t>​The Electric Vehicle Charge Facility (EVCF) is a charging station that supplies power for the direct charging of Electric Vehicles (EV).  The EVCF may include wall, pole or pedestal mounted units.  This catcode does not include any removable chargers plugged directly into 120V wall outlets (i.e. not hardwired); these units are equipment.</t>
  </si>
  <si>
    <t>​The Electric Vehicle Charge Facility (EVCF) is a charging station that supplies power for the direct charging of Electric Vehicles (EV).  The EVCF may include wall, pole or pedestal mounted units.  This catcode does not include any removable chargers plugged directly into 240V wall outlets (i.e. not hardwired); these units are equipment.</t>
  </si>
  <si>
    <t>​The Electric Vehicle Charge Facility (EVCF) is a charging station that supplies power for the direct charging of Electric Vehicles (EV).  The EVCF may include wall, pole or pedestal mounted units.  This catcode does not include any removable chargers plugged directly into wall outlets (i.e. not hardwired); these units are equipment.</t>
  </si>
  <si>
    <t>This category code identifies those facilities that change the voltage, normally from high voltage (15000 and higher) to a lower voltage for primary distribution. They include the transformers, switching equipment, circuit breakers and safety equipment.</t>
  </si>
  <si>
    <t>A fixed and stand-alone facility designed for the separation of fuel, grease, oil, grit, or other contaminants from waste water (from various sources: ships, vehicle maintenance complexes, parking lots, aviation aprons, wash facilities for equipment/vehicles/aircraft, etc.) for potential release back into the natural environment.  </t>
  </si>
  <si>
    <t>A structure used to burn combustible waste. Typically, it includes waste storage handling, furnace and stack, and some means of residual waste disposal. The structure may include auxiliary fuel storage and supply to support incineration or meet pollution control requirements. It may also include heat recovery equipment. This category does not include a building to house the equipment (use 89133, Refuse and Garbage Building). This category includes incinerators that are stand-alone facilities at hospitals/medical centers for disposal of pathological/medical waste. Measure the 1 day burn rate (in other words, TN per day).</t>
  </si>
  <si>
    <t>This Category Code is for a reservoir that has a capacity greater than or equal to one million gallons and typically provides a sufficient quantity of water in reserve to insure an uninterrupted flow for fire protection. </t>
  </si>
  <si>
    <t>​A stormwater management structure that provides routing and damming of stormwater to achieve needed water filtration and reduce stormwater discharge rates, e.g., Dry swale, Wet swale.</t>
  </si>
  <si>
    <t>​A stormwater management structure where runoff passes through the pavement surface and subbase layers, infiltrating into the soils below, e.g., Permeable Pavers, Pervious Concrete, Porous Asphalt, Reinforced Turf, Reinforced Gravel.</t>
  </si>
  <si>
    <t>​Stormwater management structures that collect, store, treat, and repurpose stormwater runoff for irrigation, HVAC make-up, and non-potable indoor plumbing uses e.g., Stormwater Vaults.</t>
  </si>
  <si>
    <t>​A stormwater control structure that uses chambers, gradations or other built in feature(s) in combination with filter media to remove sediment and other pollutants from stormwater before entering the storm sewer system.  This would include manufactured filter structures like jellyfish filters, hydrodynamic separators, etc.</t>
  </si>
  <si>
    <t>A structure designed to carry vehicular traffic on roads in cantonment/built-up areas of the installation. The bridge, including supports, is erected over a depression or an obstruction (such as water, a highway, or a railway); has a passageway for vehicles; and has an opening measured along the center of the roadway of more than 20 feet between under copings of abutments or spring lines of arches, or extreme ends of the openings for multiple boxes. The bridge may include multiple pipes where the distance between the pipes is less than half of the diameter/width of the smallest pipe opening. If the bridge opening is less than 20 feet or the distance between the pipes exceeds half the dimension of the smallest pipe, this structure is considered a culvert and is simply part of the roadway length and not accounted for separately. Also report the one-way load capacity of the bridge in tons (TN).</t>
  </si>
  <si>
    <t>Structures designed to carry vehicle traffic. Volume and composition of traffic determines the design of roads and streets. Normally a hard surfaced road. The surface is usually concrete or asphalt.  Curbs and Gutters are captured under catcode 851143.</t>
  </si>
  <si>
    <t>Tunnels that supports vehicle traffic for an underground crossing of rivers, mountains, or other terrain feature.  This does not include any pavement surfaces such as roads or sidewalks.</t>
  </si>
  <si>
    <t>Pad or other impervious surface with containment for refuelers, tanker truck, hose carts, pantographs, etc., to park when not in service.  Catcode includes the containment area, vault, isolation valve, storm piping, culverts, etc.</t>
  </si>
  <si>
    <t>​An open storage areas other than those used for general supply operations (category code 452252),  Base Civil Engineer Open Storage (452255), or Open Storage, Air Freight/Traffic Management Surface Freight (452258).</t>
  </si>
  <si>
    <t>​Pump station facility used for moving storm water runoff from one elevation/location to another.</t>
  </si>
  <si>
    <t>The frame, gate, or other apparatus that allows or restricts vehicle and animal entrance on access roads and pedestrian access through the perimeter fences or walls of an installation. See basic series description for how to measure gates. </t>
  </si>
  <si>
    <t>​A facility of erosion-resistant material placed parallel to the shoreline and directly on an existing slope, embankment, or dike to protect the area from waves and strong currents and to control the meandering of a waterway.</t>
  </si>
  <si>
    <t>​A floodway control and diversion structure to provide for the release of flood waters where discharges exceed the capacity of the stream.  This CATCD includes diversion dams, gated or ungated discharge structures, training walls, stilling basins, and the pumping plants to move accumulated drainage and seepage water and sewage from the protected area.</t>
  </si>
  <si>
    <t>​A facility consisting of embankments and walls to protect areas from inundation by overflow from bodies of water.  This CATCD includes the closure structures, seepage control measures, erosion protecting for integral levees and berms, and the pumping plants to move accumulated drainage and seepage water and sewage from the protected area.</t>
  </si>
  <si>
    <t>A building that houses the equipment and support functions associated with the collection, processing, and disposal of refuse and garbage. This category should be used in conjunction with the structures in the 833-series, Refuse and Garbage.</t>
  </si>
  <si>
    <t>​A basin or pad designed to capture pollutants in order to prevent them from contaminating soils or ground or surface water or otherwise causing environmental damage. Typically, this utility consists of a pad or basin constructed of material impervious to the pollutants it is designed to contain. This facility is not a Water Retaining Basin (use 84740).</t>
  </si>
  <si>
    <t>RPA Type: Linear Structure (LS), Structure (S),  Bldg (B) &amp; Land (L)</t>
  </si>
  <si>
    <t>Office of Primary Responsibility (OPR)</t>
  </si>
  <si>
    <t>Office of Collateral Responsibility (OCR)</t>
  </si>
  <si>
    <t>Category Group (CG)</t>
  </si>
  <si>
    <t>PRV Unit Cost Factor (PUC)</t>
  </si>
  <si>
    <t>RPIE:  ANCHORS, RUBBER, MARKINGS The runway is the paved surface provided for normal aircraft landings and takeoffs. For short field operations, a special paved strip is provided, category code 116-116. For normal helicopter operations, a square pad is provided, category code 116-663. In addition to the actual paving of the runway, category code 116-663 includes grading and drainage of the runway, runway shoulders, lateral safety zones, and clear zone (See AFMAN 32-1013). (IAW AFH 32-1084)  For inventory purposes, include only the paved runway. Runways, Taxiways and Ramps: A RUNWAY is differentiated from other surfaces on the airfield by being the only surface an aircraft (other than a helicopter) either lands on or takes off from. Runways may also be used for taxiing aircraft and in some cases for parking aircraft. Runways are always designated (and normally marked) by a one or two number label, loosely associated with their compass bearing. In other words, a runway oriented north-south might be designated 36/18, but might also be identified as 35/17 or 01/19. Runway markings are always white. Runways are also bordered by white lights.</t>
  </si>
  <si>
    <t>AFCEC/COS</t>
  </si>
  <si>
    <t>AF/A3O-A</t>
  </si>
  <si>
    <t>ROTARY WNG LNDG PAD, UP</t>
  </si>
  <si>
    <t xml:space="preserve">Unpaved runways can have grass or dirt surfaces.   </t>
  </si>
  <si>
    <t>ROTARY WNG TAXI PVD</t>
  </si>
  <si>
    <t>Taxi shoulder markings: Taxiways, holding bays, and aprons are sometimes provided with paved shoulders to prevent blast and water erosion. Shoulders are not intended for use by aircraft, and may be unable to carry the aircraft load. Taxiway shoulder markings are yellow lines perpendicular to taxiway edge, from taxiway edge to pavement edge, about 3 meters. The shoulders of runways, aprons, taxiways, and airfield pads are paved when it is necessary to protect the shoulder areas against jet blast, reduce maintenance of the unpaved shoulder area, support aircraft outrigger gear, or accommodate snow removal equipment, aircraft service vehicles and emergency vehicles. When shoulders are without vegetation and unprotected, continual exposure to jet blast will release soil, stones, and other debris (known as FOD) that can be ingested by jet engines and cause engine damage. (AFH 32-1084).  FOD = Foreign Object Damage</t>
  </si>
  <si>
    <t>AF/A4L</t>
  </si>
  <si>
    <t>11115, 11120</t>
  </si>
  <si>
    <t>A power check pad is an outdoor testing facility designed for in-frame or out-of-frame testing of jet engines.  They generally use a thickened concrete slab with tie-down fittings and a blast diverter/deflector.</t>
  </si>
  <si>
    <t>A paved surface designed for the erection and launching of a guided missile. The surface is usually concrete.  (Gantry – use CATCode 890154)</t>
  </si>
  <si>
    <t>AFSPC</t>
  </si>
  <si>
    <t xml:space="preserve">Also known as: barriers. </t>
  </si>
  <si>
    <t>WR-ALC/642 CBSG</t>
  </si>
  <si>
    <t>AF/A4LW</t>
  </si>
  <si>
    <t>AF/A4LE</t>
  </si>
  <si>
    <t>AFCEC/COS, AFPET/PTOT</t>
  </si>
  <si>
    <t>12315, 12517</t>
  </si>
  <si>
    <t>RPIE:  Cathodic Protection, Piping - Loop supply &amp; return with pit outlets from pumphouse to flightline, emergency eye-wash and shower systems (permanent), emergency shut-off systems (EFSO), fixed concrete hydrant pits / vaults, "Hoseless" pantograph fuel dispensing arms, pressure relief mechanisms, Primary Logic Controls (PLCs) controlling electrical and monitoring aspects of the fueling / defueling mission, Support structure (metal or concrete) holding / securing piping from movement, valves (all types (manual and automatic)), Refueling of tank trucks with bottom loading connection. "Bottom Loader" is designed for bottom loading of all refueling trucks without using hoses. If the truck load stand includes a piping system with a filter separator for delivery of aviation fuel (JP8) to aircraft refuel vehicles, the categorization is Aviation Fuel Dispensing. OL = Outlets</t>
  </si>
  <si>
    <t>RPIE: Cathodic Protection, Piping - Loop supply &amp; return with pit outlets from pumphouse to flightline, emergency eye-wash and shower systems (permanent), emergency shut-off systems (EFSO), fixed concrete hydrant pits / vaults, "Hoseless" pantograph fuel dispensing arms, pressure relief mechanisms, Primary Logic Controls (PLCs) controlling electrical and monitoring aspects of the fueling / defueling mission, Support structure (metal or concrete) holding / securing piping from movement, valves (all types (manual and automatic)), A facility for the direct fueling of aircraft or for the filling of aircraft fuel tanker trucks. These facilities do not include associated fuel storage that is captured under Facility Analysis Category 1241.OL = Outlet</t>
  </si>
  <si>
    <t>RPIE: Marine Loading Arms (MLA), Cathodic Protection (CP), emergency eye-wash and shower systems (permanent), emergency shut-off systems (EFSO), hoses (to include those on reels), leak detection systems, lightning protection which is integrated into the structure (not standalone), Coatings System for piping and components, A facility for the direct fueling of ships. These facilities do not include associated fuel storage that is captured under Facility Analysis Category 1241.OL = Outlet</t>
  </si>
  <si>
    <t>12210, 12220</t>
  </si>
  <si>
    <t>RPIE:  Hoses, valves (all types (manual and automatic)), Dispenser with hoses, Piping from storage tank to dispensing units, Cathodic Protection (CP), concrete slabs or sometimes called islands where dispensers are mounted, emergency eye-wash and shower systems (permanent), emergency shut-off systems (EFSO), containment - parking area at dispensers, bollards to protect dispenser, leak detection systems (tanks &amp; pump), lightning protection which is integrated into the structure, NOT standalone, strainers, Coatings system for piping and components, A facility for the direct fueling of land vehicles or for the filling of fuel tanker trucks. These facilities do not include associated fuel storage that is captured under Facility Analysis Category 1241.</t>
  </si>
  <si>
    <t>12310,12311, 12312, 12314, 12322, 12333</t>
  </si>
  <si>
    <t>12310, 74031</t>
  </si>
  <si>
    <t>RPIE: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 Product Saver Tanks, containment basin or earthen berms, liners, Operating fuel tanks are typically in the range of 5,000 gallons to 420,000 gallons (420,000 gallons is equal to 10,000 barrels). FAC includes the containment structures in support of the storage tanks such as containment berms, liners, and monitoring wells. Operating tanks are normally provided for pressurized hydrant fueling systems and are required whenever the distance from the fueling apron to the bulk storage area exceeds one mile.</t>
  </si>
  <si>
    <t>RPIE: Cathodic Protection (CP), Containment basin, berms &amp; liners, the applicable tank (STI tank, API tank, NATO tank, and UL tank), Automated Fuel Handling Systems/Equipment (AFHE), Automatic Tank Gaging (ATG) devices, dome roofs, dome shaft covers, fire alarm systems, fire sprinkler system, floating pans, internal access passages, leak detection systems, lights (attached only), lightning protection (integrated into the tank structure), stairs (attached only), stilling wells, vapor release vents, Coatings System on piping, components, and tanks, Product Saver Tanks, </t>
  </si>
  <si>
    <t>RPIE:  Containment Basin &amp; Berms, liners,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Product Saver Tanks, piping within the containment area (if applicable) up to the first valve outside containment area, pipe supports and containment valves within containment area, Lighting fixtures, explosion proof; component of tank, ladders, platforms, handrails and stairs secured to the structure, Operating fuel tanks are typically in the range of 5,000 gallons to 420,000 gallons (420,000 gallons is equal to 10,000 barrels).   For monitoring wells use catcode 892921.</t>
  </si>
  <si>
    <t>RPIE: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 Product Saver Tanks, containment basin or earthen berms, liners, Operating fuel tanks are typically in the range of 5,000 gallons to 420,000 gallons (420,000 gallons is equal to 10,000 barrels).   For monitoring wells use catcode 892921.</t>
  </si>
  <si>
    <t>RPIE: Containment Basin &amp; Berms, liners,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Product Saver Tanks, piping within the containment area (if applicable) up to the first valve outside containment area, pipe supports and containment valves within containment area, Lighting fixtures, explosion proof; component of tank, ladders, platforms, handrails and stairs secured to the structure, Operating fuel tanks are typically in the range of 5,000 gallons to 420,000 gallons (420,000 gallons is equal to 10,000 barrels).   For monitoring wells use catcode 892921.</t>
  </si>
  <si>
    <t>RPIE: Cathodic Protection (CP), Containment basin, berms &amp; liners, the applicable tank (STI tank, API tank, NATO tank, and UL tank), Automated Fuel Handling Systems/Equipment (AFHE), Automatic Tank Gaging (ATG) devices, dome roofs, dome shaft covers, fire alarm systems, fire sprinkler system, floating pans, internal access passages, leak detection systems, lights (attached only), lightning protection (integrated into the tank structure), stairs (attached only), stilling wells, vapor release vents, Coatings System on piping, components, and tanks, Product Saver Tanks, Storage tanks that provide an operating and reserve supply of fuel for facilities and equipment not in the aircraft, marine, or vehicle categories. Includes heating fuel, lubricants and miscellaneous POLs. Operating fuel tanks are typically in the range of 5,000 gallons to 420,000 gallons (420,000 gallons is equal to 10,000 barrels).</t>
  </si>
  <si>
    <t>12461, 12471, 12473, 12483,</t>
  </si>
  <si>
    <t>OP STOR, HYDR</t>
  </si>
  <si>
    <t>RPIE: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 Product Saver Tanks, containment basin or earthen berms, liners, </t>
  </si>
  <si>
    <t>RPIE: Containment Basin &amp; Berms, liners, Applicable tank (STI tank, API tank, NATO tank, and UL tank), Cathodic Protection (CP), floating pans, internal access passages, leak detection systems, lightning protection (integrated into the tank structure), stairs (attached only), stilling wells, vapor release vents, Coatings system for tank, piping, and components, Product Saver Tanks, piping within the containment area (if applicable) up to the first valve outside containment area, pipe supports and containment valves within containment area, Lighting fixtures, explosion proof; component of tank, ladders, platforms, handrails and stairs secured to the structure, </t>
  </si>
  <si>
    <t>12460, 12472, 12482,</t>
  </si>
  <si>
    <t>OP STOR, ROCKET UG</t>
  </si>
  <si>
    <t>OPG STOR AG,  E-85 ETHANOL</t>
  </si>
  <si>
    <t>OPG STOR AG,  BIO-DIESEL</t>
  </si>
  <si>
    <t>OPG STOR AG,  DIESEL JP-8</t>
  </si>
  <si>
    <t>OPG STOR UG,  E-85 ETHANOL</t>
  </si>
  <si>
    <t>OPG STOR UG,  BIO-DIESEL</t>
  </si>
  <si>
    <t>OPG STOR UG,  DIESEL JP-8</t>
  </si>
  <si>
    <t>RPIE: Cathodic Protection (CP), valves (all types (manual and automatic)), Automated Fuel Handling Systems/Equipment (AFHE), flanges, high and low point drains, pigging systems (includes the fixed launcher and receiver mechanism), pressure relief mechanisms, support structure (metal or concrete) holding / securing pipelines from movement, Coatings System for piping and components, Meters, </t>
  </si>
  <si>
    <t>RPIE: Cathodic Protection (CP), valves (all types (manual and automatic)), Automated Fuel Handling Systems/Equipment (AFHE), flanges, high and low point drains, pigging systems (includes the fixed launcher and receiver mechanism), pressure relief mechanisms, support structure (metal or concrete) holding / securing pipelines from movement, Coatings System for piping and components, Meters, Pipelines for the transfer of petroleum products to, from, and between operating, offload, and bulk storage areas.** For Piping from operating fuel tanks to airfield fueling systems (FAC 1211), and piping along piers for marine fueling (FAC 1221) use FAC 1252, CATCODE 125120.*** FAC 1251 is used for pipelines between bulk and operating fuels storage.</t>
  </si>
  <si>
    <t>A facility that consists of POL pumps and related pumping equipment. This does not include the building housing the pumping equipment, which is carried under FAC 1444 (Miscellaneous Operations Support Building).</t>
  </si>
  <si>
    <t>A facility that supports loading and/or unloading of operating and reserve supply of fuels and other petroleum, oil, and lubricant products to other than the end user. Includes loading/unloading of tank trucks, tank cars, and barges. These facilities include paved containment area, piping, hoses, lighting, fuel recovery sump pits, and pumps if the pumps are not located in a separate building (such as FAC 1262 POL Pump Station). OL = Outlets</t>
  </si>
  <si>
    <t>A facility that supports loading and/or unloading of operating and reserve supply of fuels and other petroleum, oil, and lubricant products to other than the end user. Includes loading/unloading of tank trucks, tank cars, and barges. These facilities include paved containment area, piping, hoses, lighting, fuel recovery sump pits, and pumps if the pumps are not located in a separate building (such as FAC 1262 POL Pump Station).</t>
  </si>
  <si>
    <t>AFCEC/CXF</t>
  </si>
  <si>
    <t>AFNIC</t>
  </si>
  <si>
    <t>AFNIC (MARS)</t>
  </si>
  <si>
    <t>AFFSA</t>
  </si>
  <si>
    <t xml:space="preserve">GCA = Ground Controlled Approach; RAPCON = Radar Approach Control </t>
  </si>
  <si>
    <t xml:space="preserve">The concrete “ring” that supports the “bubble” is real property; the “bubble” is equipment and protects the satellite dish inside. </t>
  </si>
  <si>
    <t>Ultra-high frequency (UHF) is the ITU designation for radio frequencies in the range between 300 MHz and 3 GHz, also known as the decimeter band as the wavelengths range from one to ten decimeters. Radio waves with frequencies above the UHF band fall into the SHF (super-high frequency) or microwave frequency range. Lower frequency signals fall into the VHF (very high frequency) or lower bands. UHF radio waves propagate mainly by line of sight; they are blocked by hills and large buildings although the transmission through building walls is high enough for indoor reception. They are used for television broadcasting, cordless phones, walkie-talkies, personal radio services satellite communication, cell phones and numerous other applications.</t>
  </si>
  <si>
    <t>The facility consists of a radio operations room, relay equipment room, technical control room, crypto room, maintenance room, teletype room and relay operations administrative room.  A microwave relay room is also required in many situations.  The size of the building will be determined by the communications-electronics engineering agency to meet specific requirements when not collocated with the base telecommunications facility. </t>
  </si>
  <si>
    <t>Required security protection must be extended to all classified traffic transmitted through the AUTODIN. The ASC automatically checks and compares the security classification stated in the header of the message against the authorized security level of the incoming circuit. Transmission of a message with a higher security level than authorized will result in the message being rejected by the ASC. .</t>
  </si>
  <si>
    <t>A radar used to supplement the coverage of the principal radar in areas where coverage is inadequate</t>
  </si>
  <si>
    <t>Communications Facility/Tower</t>
  </si>
  <si>
    <t>This category code may be used for all equipment.  Not limited to just communication equipment.</t>
  </si>
  <si>
    <t>AFWA</t>
  </si>
  <si>
    <t>It includes power and communication circuits, ducts, manholes, transformers, control and protective devices and associated equipment.</t>
  </si>
  <si>
    <t>AFNIC, AF/A3O-A</t>
  </si>
  <si>
    <t>Ground-controlled interception (GCI) an air defense tactic whereby one or more radar stations or other observational stations are linked to a command communications center which guides interceptor aircraft to an airborne target.</t>
  </si>
  <si>
    <t xml:space="preserve">RAPCON = Radar Approach Control </t>
  </si>
  <si>
    <t>AFNIC, AF/A3O, AFCEC/COS</t>
  </si>
  <si>
    <t>Aviation, a localizer (LOC) provides runway guidance to aircraft. It is not to be confused with a locator, although both are parts of aviation navigation systems. The localizer is a component of an instrument landing system (ILS) for the runway centerline when combined with a glide slope transmitter.</t>
  </si>
  <si>
    <t>Precision approach radar (PAR) is a type of radar guidance system designed to provide lateral and vertical guidance to an aircraft pilot for landing, until the landing threshold is reached.</t>
  </si>
  <si>
    <t>A terminal air traffic control facility using radar and non-radar capabilities to provide approach control services to aircraft arriving, departing, transiting airspace controlled by the facility.</t>
  </si>
  <si>
    <t>VHF Omni Directional Radio Range (VOR) is a type of short-range radio navigation system for aircraft, enabling aircraft with a receiving unit to determine their position and stay on course by receiving radio signals transmitted by a network of fixed ground radio beacons.</t>
  </si>
  <si>
    <t>AFNIC, AFWA, AF/A3O, AFCEC/COS</t>
  </si>
  <si>
    <t>AF/A3O-A, AFCEC/COS</t>
  </si>
  <si>
    <t>Usually found on buildings near an active runway or on towers/antennas.  Can be either single or double lights.</t>
  </si>
  <si>
    <t>The beginning of the airfield lighting system is the airfield lighting vault.  The primary power feeder enters the vault and supplies power to all of the major components. These components, in turn, control and operate the airfield lights. The vault houses the high- voltage power cables, the current regulators, the relay cabinets, and the control panels.</t>
  </si>
  <si>
    <t>Utility Vault</t>
  </si>
  <si>
    <t>Emergency Operations Center</t>
  </si>
  <si>
    <t>(blank)</t>
  </si>
  <si>
    <t>14162, 14171</t>
  </si>
  <si>
    <t>AFCEC/CEXD</t>
  </si>
  <si>
    <t>AFA4LW</t>
  </si>
  <si>
    <t>Parachute And Dinghy Maintenance Shop</t>
  </si>
  <si>
    <t>SAF/PA</t>
  </si>
  <si>
    <t xml:space="preserve">BMEWS = Ballistic Missile Early Warning System Among this equipment is the transmitter high-voltage power supply, filter capacitors, computers and missile impact predictor set. </t>
  </si>
  <si>
    <t>OPS BLD, UG</t>
  </si>
  <si>
    <t>DIR CC FCLTY</t>
  </si>
  <si>
    <t>AFFSA/A3AS, AFWA/A5/8</t>
  </si>
  <si>
    <t>AF/A3O-W, AF/A3O-A</t>
  </si>
  <si>
    <t>AFSOC/A4I / AFIMSC Det 3</t>
  </si>
  <si>
    <t>ACC/A3J</t>
  </si>
  <si>
    <t>AF/A4MW</t>
  </si>
  <si>
    <t>For CATCode 141456, a description change has been requested to make this an Air Intelligence Support Center:  Used to store and disseminate classified material for mission planning, pilot training, and briefings in support of attack aircraft operations.</t>
  </si>
  <si>
    <t>AFISRA</t>
  </si>
  <si>
    <t>AF/A2, AF/A5RI</t>
  </si>
  <si>
    <t>Pilot living quarters while on duty.  Has kitchen and sleeping quarters.</t>
  </si>
  <si>
    <t>AF/A3O-AS</t>
  </si>
  <si>
    <t> A radiosonde is a battery-powered telemetry instrument package carried into the atmosphere usually by a weather balloon that measures various atmospheric parameters and transmits them by radio to a ground receiver.</t>
  </si>
  <si>
    <t>AF/A3O-W</t>
  </si>
  <si>
    <t>AFWA, AFNIC</t>
  </si>
  <si>
    <t>AFWA/A5/A8 MAJCOM/A3W</t>
  </si>
  <si>
    <t>MAJCOM/A6</t>
  </si>
  <si>
    <t>Rocket Sonde definition:  a telemeter for gathering data on the atmosphere at very high altitudes carried aloft by rocket and returned to earth by parachute</t>
  </si>
  <si>
    <t>ACC/A4</t>
  </si>
  <si>
    <t>OP WEATHER SQ</t>
  </si>
  <si>
    <t>COMBAT WEATHER SQ</t>
  </si>
  <si>
    <t>COMBAT WTHR SUPT SQ</t>
  </si>
  <si>
    <t>AF/A5RI</t>
  </si>
  <si>
    <t>Active duty Aeromedical Evacuation Missions fall under this category code.</t>
  </si>
  <si>
    <t>AFRL</t>
  </si>
  <si>
    <t>AFPET/PTOT, AFRL</t>
  </si>
  <si>
    <t>A freight terminal is a processing node for freight. Most freight terminals are located at ports. They may include airports, seaports, railroad terminals, and trucking terminals. Freight is usually loaded onto and off the transport. As most of the terminals are located at ports, one can see many large cargo boxes around the area. In addition to people, airports move cargo around the clock. Cargo airlines often have their own on-site and adjacent infrastructure to transfer parcels between ground and air.</t>
  </si>
  <si>
    <t>AF/A3O</t>
  </si>
  <si>
    <t>AF/A3O-S</t>
  </si>
  <si>
    <t>AFSPC, AF/A3O-S, AFPET/PTOT</t>
  </si>
  <si>
    <t>Also see WEIGHT SCALE, 890-197, SF/EA.</t>
  </si>
  <si>
    <t>Canvas roofs are expendable items and are the responsibility of the tenant. This CATCODE does not include the concrete flooring (equipment pad) which should be captured separately. Other examples:  Pump stations, Hydrant systems, Hydrant Buildings, Gas Stations / Dispensers, Truck Loading Facilities, Truck Offloading Facilities, Transformers, Electrical Switching Stations, R11 / Refueler Parking, covered walkways,</t>
  </si>
  <si>
    <t>12316, 12317, 12520, 14313</t>
  </si>
  <si>
    <t>Canvas roofs are expendable items and are the responsibility of the tenant.</t>
  </si>
  <si>
    <t>EXP RW HOLD YD</t>
  </si>
  <si>
    <t>AFSC/SEW</t>
  </si>
  <si>
    <t>Explosives Railway Holding Yard</t>
  </si>
  <si>
    <t>(Also see 212-252, SHOP, PILOTLESS AIRCRAFT)</t>
  </si>
  <si>
    <t>AF/A5RI, JUAS</t>
  </si>
  <si>
    <t>AF/A5RC</t>
  </si>
  <si>
    <t>A missile launch facility, also known as an underground missile silo or launch facility—LF, is a vertical cylindrical structure constructed underground, for the storage and launching of intercontinental ballistic missiles (ICBMs).The structures typically have the missile some distance below grade, protected by a large "blast door" on top. They are usually connected, physically and/or electronically, to a missile launch control center.</t>
  </si>
  <si>
    <t>AFWA/A5/A8, MAJCOM/A3W</t>
  </si>
  <si>
    <t>Ceilometer, device for measuring the height of cloud bases and overall cloud thickness.</t>
  </si>
  <si>
    <t>As the FAC unit of measure changed from “Each” to “Square Feet”, the facility size will be determined by measuring the working paved surface of the TVWF.  Components / Stages included in TVWF. These facilities are sub-components of the TVWF, are required to make the facility complete and usable, and should not be inventoried separately Preparation Area (Concrete Pavement)Wash Stations Area (Concrete Pavement)Pre-wash / Soak Station Area (Concrete Pavement)Assembly Area (Concrete Pavement)</t>
  </si>
  <si>
    <t>Fog Investigation and Dispersal Operation (FIDO) (which was sometimes referred to as "Fog Intense Dispersal Operation" or "Fog, Intense Dispersal Of") was a system used for dispersing fog and pea soup fog (dense smog) from an airfield so that aircraft could land safely.</t>
  </si>
  <si>
    <t>AF/A4LW, AFSPC</t>
  </si>
  <si>
    <t>AF/A5RW</t>
  </si>
  <si>
    <t>AF/A3O-AO</t>
  </si>
  <si>
    <t>Observation &amp; Training  Tower</t>
  </si>
  <si>
    <t>17912, 17935,</t>
  </si>
  <si>
    <t>A pier is a raised structure, including bridge and building supports and walkways, typically supported by widely spread piles or pillars. The lighter structure of a pier allows tides and currents to flow almost unhindered, whereas the more solid foundations of a quay or the closely spaced piles of a wharf can act as a breakwater, and are consequently more liable to silting. Piers can range in size and complexity from a simple lightweight wooden structure to major structures extended over 1600 meters. In American English, pier may be synonymous with dock.</t>
  </si>
  <si>
    <t>AF/A4LE, AFPET/PTOT</t>
  </si>
  <si>
    <t>OFFSHRE MOORING FCLTY</t>
  </si>
  <si>
    <t>CY</t>
  </si>
  <si>
    <t>AFSFC/SFX</t>
  </si>
  <si>
    <t>USAFA</t>
  </si>
  <si>
    <t>Lecture hall (or lecture theatre) is a large room used for instruction, typically at a college or university. Unlike a traditional classroom with a capacity from one to four dozen, the capacity of lecture halls is typically measured in the hundreds. Lecture halls almost always have a pitched floor, so that those in the rear are sat higher than those at the front, allowing them to see the lecturer. The importance of lecture halls is so significant that some schools of architecture have offered courses exclusively centered on their design. The noted Boston architect Earl Flansburgh wrote numerous articles focusing on achieving efficacious lecture hall design.</t>
  </si>
  <si>
    <t>2AF, 19AF, AU, USAFA</t>
  </si>
  <si>
    <t>AFHRA</t>
  </si>
  <si>
    <t>AF/HO</t>
  </si>
  <si>
    <t>A natatorium (plural: natatoria) is a building containing a swimming pool. In Latin, a cella natatoria was a swimming pool in its own building, although it is sometimes also used to refer to any indoor pool even if not housed in a dedicated building (e.g., a pool in a school or a fitness club). It will usually also house locker rooms, and perhaps allied activities, such as a diving tank or facilities for water polo.</t>
  </si>
  <si>
    <t>19AF/A3</t>
  </si>
  <si>
    <t>AETC/A3F/A5R, AF/A3O-AT</t>
  </si>
  <si>
    <t>AETC/A3, AETC/A3ZA</t>
  </si>
  <si>
    <t>AETC/A3F/A5R, AMC/A3TR, AF/A3O-AT</t>
  </si>
  <si>
    <t>AETC/A3</t>
  </si>
  <si>
    <t>SOLDIER FITNESS</t>
  </si>
  <si>
    <t>2AF, AU, USAFA</t>
  </si>
  <si>
    <t>AFRC</t>
  </si>
  <si>
    <t>AFSFC/SFXW</t>
  </si>
  <si>
    <t>575 CBSS/WR-ALC, AFCEC/CFT, AFCEC/COS</t>
  </si>
  <si>
    <t>2AF</t>
  </si>
  <si>
    <t>AETC/A5T</t>
  </si>
  <si>
    <t>2AF, 19AF</t>
  </si>
  <si>
    <t>AETC/A2OI</t>
  </si>
  <si>
    <t>AFSC/SEM</t>
  </si>
  <si>
    <t>AU/A5/A8</t>
  </si>
  <si>
    <t>AETC/RS</t>
  </si>
  <si>
    <t>2AF, AETC</t>
  </si>
  <si>
    <t>()</t>
  </si>
  <si>
    <t xml:space="preserve">Known Distance (KD) Range is a 60-point, firing range with stationary targets at 25 meters (approx. 27 yards) from the firing line. This range has a control tower, warm-up building, public address system, latrine, and target-storage shed. </t>
  </si>
  <si>
    <t>17630, 17811, 17829</t>
  </si>
  <si>
    <t xml:space="preserve">Also see CATCodes: 178121 HAND GRENADE FAMILIARIZATION RANGE (LIVE), 179723 HAND GRENADE ACCURACY COURSE (NONFIRING), 179477 GRENADE LAUNCHER RANGE, and 179724 HAND GRENADE QUALIFICATION COURSE  (NONFIRING) </t>
  </si>
  <si>
    <t>The ISBC-W is a multipurpose Infantry Squad Battle Course designed to enable an Infantry Squad to practice battle drills in multiple Live Fire, MILES and Force on Force scenarios.</t>
  </si>
  <si>
    <t>Also see COMBAT IN CITIES FACILITY – 179621 – EA, and LIVE FIRE SHOOTHOUSE, 177622</t>
  </si>
  <si>
    <t>Also see URBAN ASSAULT COURSE – 177621 – EA &amp; COMBAT IN CITIES – 179621 - EA</t>
  </si>
  <si>
    <t xml:space="preserve">Also see CATCodes: 179723 HAND GRENADE ACCURACY COURSE (NONFIRING), 179477 GRENADE LAUNCHER RANGE, 176221 40MM (GRENADE) MACHINE GUN QUALIFICATION RANGE, and 179724 HAND GRENADE QUALIFICATION COURSE  (NONFIRING) </t>
  </si>
  <si>
    <t>Light &amp; Heavy Demolition Range</t>
  </si>
  <si>
    <t>17752, 17753</t>
  </si>
  <si>
    <t>This catcode is also used for semi-driver training.</t>
  </si>
  <si>
    <t xml:space="preserve">The Army calls this "Military Stakes". </t>
  </si>
  <si>
    <t>AETC/A3ZA, 19AF</t>
  </si>
  <si>
    <t>AETC/A5</t>
  </si>
  <si>
    <t xml:space="preserve">Also see CATCodes: 178121 HAND GRENADE FAMILIARIZATION RANGE (LIVE), 179723 HAND GRENADE ACCURACY COURSE (NONFIRING), 176221 40MM (GRENADE) MACHINE GUN QUALIFICATION RANGE, and 179724 HAND GRENADE QUALIFICATION COURSE (NONFIRING) </t>
  </si>
  <si>
    <t xml:space="preserve">Also known as: Bombing Ranges. </t>
  </si>
  <si>
    <t>AF/A3O-AR</t>
  </si>
  <si>
    <t>AFCEC/CFT</t>
  </si>
  <si>
    <t xml:space="preserve">Unenclosed Fire Fighter Trainer Facility </t>
  </si>
  <si>
    <t xml:space="preserve">Also see CATCodes: 177621 URBAN ASSAULT COURSE and 177622 LIVE FIRE EXERCISE SHOOT HOUSE. </t>
  </si>
  <si>
    <t>Also see 179024, Prisoner Of War Training Area</t>
  </si>
  <si>
    <t xml:space="preserve">Also see CATCodes: 179923 OBSTACLE COURSE and 179922 LEADERSHIP REACTION COURSE. </t>
  </si>
  <si>
    <t>Confidence/Obstacle Course</t>
  </si>
  <si>
    <t>WR-ALC/402 AMXG</t>
  </si>
  <si>
    <t>AF/A4O-A</t>
  </si>
  <si>
    <t>WR-ALC/579 CBSS</t>
  </si>
  <si>
    <t>ACC/A4W</t>
  </si>
  <si>
    <t>AF/A4LM</t>
  </si>
  <si>
    <t>JUAS COE</t>
  </si>
  <si>
    <t>NGB VEH MAINT SHP</t>
  </si>
  <si>
    <t>ARMY RES VEH MAINT SHP</t>
  </si>
  <si>
    <t>VEH HLDG SHED</t>
  </si>
  <si>
    <t>VEH MAINT SHED</t>
  </si>
  <si>
    <t xml:space="preserve">Essentially, this is a heated parking garage. </t>
  </si>
  <si>
    <t>AFSPC/A4MI</t>
  </si>
  <si>
    <t>WR-ALC/782 CBSG</t>
  </si>
  <si>
    <t>WR-ALC/752 CBSG</t>
  </si>
  <si>
    <t>ACC/A4MA</t>
  </si>
  <si>
    <t>GRND SUP EQUIP HLDG SHED</t>
  </si>
  <si>
    <t>AF/A4LA</t>
  </si>
  <si>
    <t>AF/A4LF</t>
  </si>
  <si>
    <t>WR-ALC/562 CBSG
(AFMETCAL)</t>
  </si>
  <si>
    <t>AFMSA</t>
  </si>
  <si>
    <t xml:space="preserve">Example: To store sand and/or salt for winter roads or snow plows. </t>
  </si>
  <si>
    <t xml:space="preserve">This facility is normally the property of the Base Civil Engineer. </t>
  </si>
  <si>
    <t>Construction Material Production Structure</t>
  </si>
  <si>
    <t>WILDLIFE OBS BLDG</t>
  </si>
  <si>
    <t>MSL SILO TS</t>
  </si>
  <si>
    <t xml:space="preserve">BL = 42 gallons </t>
  </si>
  <si>
    <t>AFPET/PTOT</t>
  </si>
  <si>
    <t>AF/A4LE, AFCEC/COS</t>
  </si>
  <si>
    <t>For MONITORING WELLS  use CATCode 892921.</t>
  </si>
  <si>
    <t>RKT PROP HYDR AG</t>
  </si>
  <si>
    <t>RKT PROP HYDRA, UG</t>
  </si>
  <si>
    <t>HE MAG</t>
  </si>
  <si>
    <t>Ammunition Storage Shed, Installation</t>
  </si>
  <si>
    <t>AFSVA/SVO</t>
  </si>
  <si>
    <t>This is an LRS facility required to store hazardous materials that cannot be stored in supply and equipment sheds or warehouses. This CATCODE applies only to the specially designed storage facility and not to standard structures that are used to store hazardous material. The category code does not apply to small outbuildings used to store an activity's working supply of hazardous materials. Such outbuildings are properly reported under the category code of the activity's operating building or shop. The only exceptions are facilities operated by Civil Engineering for installation-wide hazardous waste collection.  These Civil Engineering operated facilities also use this category code. (*LRS facility)</t>
  </si>
  <si>
    <t>Also known as: War Reserve Material, for deployable assets. Also see CATCode 530602 MATERIALS SERVICES (MEDICAL LOGISTICS)</t>
  </si>
  <si>
    <t>AFMSA/SG8F</t>
  </si>
  <si>
    <t>*LRS Facility.</t>
  </si>
  <si>
    <t>AFDPO</t>
  </si>
  <si>
    <t>AFSVA/SVO/ SVX, AF/A1I</t>
  </si>
  <si>
    <t>AF/A4CA</t>
  </si>
  <si>
    <t>Usually at a Hospital</t>
  </si>
  <si>
    <t>Can be found in Health and Wellness Clinics</t>
  </si>
  <si>
    <t>XR = number of X-Rays in the Facility</t>
  </si>
  <si>
    <t>Ambulance Building</t>
  </si>
  <si>
    <t>An area in a clinic, unit, or ward in a health care facility that serves as the administrative center for nursing care for a particular group of patients.</t>
  </si>
  <si>
    <t>Usually in a hospital</t>
  </si>
  <si>
    <t>Transient  Lodging</t>
  </si>
  <si>
    <t>OU = Outlet, number of dental chairs and associated equipment</t>
  </si>
  <si>
    <t>Ambulatory Care Center</t>
  </si>
  <si>
    <t>AF/JA</t>
  </si>
  <si>
    <t>can be a subset of a mission support Group building or a separate facility</t>
  </si>
  <si>
    <t>AF/A1</t>
  </si>
  <si>
    <t>AF/A7CAI</t>
  </si>
  <si>
    <t>AFMC</t>
  </si>
  <si>
    <t>SAF/CIO A6P</t>
  </si>
  <si>
    <t>ADMIN BLDG, GP, HIGH RSE</t>
  </si>
  <si>
    <t>AF/A1S</t>
  </si>
  <si>
    <t>SAF/IG</t>
  </si>
  <si>
    <t>AFOSI</t>
  </si>
  <si>
    <t>SVC</t>
  </si>
  <si>
    <t xml:space="preserve">Can include electronic billboards. </t>
  </si>
  <si>
    <t>FAM HSG HIGH RISE</t>
  </si>
  <si>
    <t>FAM HSG OTHR DETACHED</t>
  </si>
  <si>
    <t>AFSFC/SFO</t>
  </si>
  <si>
    <t>AFSVA, AF/A4CA</t>
  </si>
  <si>
    <t>2AF/TTOC</t>
  </si>
  <si>
    <t>MAJCOM/A4C7</t>
  </si>
  <si>
    <t>MAJCOM/A4C</t>
  </si>
  <si>
    <t>AFSVA, MAJCOM/A1S</t>
  </si>
  <si>
    <t>AFCEC/CIM</t>
  </si>
  <si>
    <t xml:space="preserve">Army is primary user. UPH = Unaccompanied Personnel Housing </t>
  </si>
  <si>
    <t>GARGE, AUTO</t>
  </si>
  <si>
    <t>Unaccompanied Personnel Housing Garage</t>
  </si>
  <si>
    <t>UNACC HSG OTHER DETACHED</t>
  </si>
  <si>
    <t xml:space="preserve">Also known as: BOQ = Bachelor Officers Quarters. </t>
  </si>
  <si>
    <t>MAJCOM/A1/ A4C</t>
  </si>
  <si>
    <t>AETC/A1/A4C</t>
  </si>
  <si>
    <t>HSG EMERG</t>
  </si>
  <si>
    <t>Blackwater contractor for example.</t>
  </si>
  <si>
    <t>AF/A4C</t>
  </si>
  <si>
    <t>AFSVA</t>
  </si>
  <si>
    <t>AF/A1PT</t>
  </si>
  <si>
    <t>MAJCOM/A1</t>
  </si>
  <si>
    <t>SAF/CIO A6</t>
  </si>
  <si>
    <t>AAFES</t>
  </si>
  <si>
    <t>PVT OWN VEH INSPECT STN</t>
  </si>
  <si>
    <t>AF/HC</t>
  </si>
  <si>
    <t>DODEA</t>
  </si>
  <si>
    <t>AF/A1S/A1PT</t>
  </si>
  <si>
    <t>AF/A4CA, AF/A1S/A1PT</t>
  </si>
  <si>
    <t>Pre-school</t>
  </si>
  <si>
    <t>Each (Remote Targeting Engagement System) RTES Tower structure should be captured as its own facility with its own Real Property Unique Identifier (RPUID). Square footage is derived from the ground level and platform level. The RTES remains organizational equipment.</t>
  </si>
  <si>
    <t>SAF/FMPB</t>
  </si>
  <si>
    <t>AFSVA, MAJCOM/A1</t>
  </si>
  <si>
    <t>Military &amp; Family Support Center</t>
  </si>
  <si>
    <t>DeCA</t>
  </si>
  <si>
    <t>(AAFES CODE = 1Y), includes AAFES Shopette</t>
  </si>
  <si>
    <t>(INDOOR FITNESS CENTER),  (APPROPRIATED FUNDED).  A HAWC, Health and Wellness Center, would be captured under this category code.</t>
  </si>
  <si>
    <t>AFSVA, MAJCOM/A1S AFCEC/COS</t>
  </si>
  <si>
    <t>AF/A1D</t>
  </si>
  <si>
    <t>AF/A1S, AFSVA, MAJCOM/A1S</t>
  </si>
  <si>
    <t>MARINA SUP BLDG</t>
  </si>
  <si>
    <t>Canine boarding kennels.</t>
  </si>
  <si>
    <t>AF/A1S, AFMSA/SGSF</t>
  </si>
  <si>
    <t>A fitness trail (more recently known as outdoor exercise equipment and also known as a par course) consists of a path or course equipped with obstacles or stations distributed along its length for exercising the human body to promote good health. In general, fitness trails can be natural or man-made, located in areas such as forest, transportation rights-of-way, parks, or urban settings. Equipment exists to provide specific forms of physiological exercise, and can consist of natural features including climbable rocks, trees, and river embankments, or manufactured products (stepping posts, chin-up and climbing bars) designed to provide similar physical challenges. The degree of difficulty of a course is determined by terrain slope, trail surface (dirt, grass, gravel, etc.), obstacle height (walls) or length (crawls) and other features. Urban parcourses tend to be flat, to permit participation by the elderly, and to accommodate cyclists, runners, skaters and walking. SKATEPARKS. dog parks. Recreational boat landings.</t>
  </si>
  <si>
    <t>Also known as: Fam Camp, 1 EA represents an occurrence count of the entire recreation park or campground.</t>
  </si>
  <si>
    <t>SWIM POOL, OUTDR</t>
  </si>
  <si>
    <t>CDC Playgrounds are considered part of the CDC and are not captured separately on the RPI.  1. Since CDC playgrounds are closed to the public, if repairs are required, would FSS reimburse? Answer:  Being closed to the public has no bearing on FSS reimbursement. Typically, CDC playgrounds are not real property and because of this, if CE does do any repair work, it would be on a reimbursable basis via 3400 appropriations (XX519F).2.  Would the CDC and playgrounds be considered NAF facilities because they are revenue generating?  Answer:   No.  CDC playgrounds are an authorized APF requirement and NAFs are not authorized to purchase or install.   3.  If we were required to build a new playground, would NAF funds be used? Answer:  No.   CDC new playgrounds are an authorized APF requirement. 4.  CDCs are MWR Category B activities and APFs are the authorized fund source for all Category B activity requirements which are not directly related to revenue generation.  In the case of CDCs, APFs are the authorized fund source for playground purchase, install and repair. </t>
  </si>
  <si>
    <t>USAFM/MU</t>
  </si>
  <si>
    <t>BATT ENGY STRG SYS</t>
  </si>
  <si>
    <t>MH</t>
  </si>
  <si>
    <t>FAC 8121 - Linear Feet is measured per circuit of distribution lines.  Standard Pole distribution lines are a single circuit.  Most commonly these power lines have three separate cable lines but are measured as just one circuit.  Measure the total distance of the lines for a single real property record.   .  A single circuit would be identified as a 3 phase or single phase circuit with a neutral but it would all be classified as a single circuit unless there were multiple groups of 3 phase on the poles or in separate conduits in a concrete encased duct bank.   *Barrel shaped objects on poles/can also be picked up under 813321, Transformers or 813301, Transformers Station Less Than 500KV.</t>
  </si>
  <si>
    <t>Linear Feet is measured per circuit of distribution lines.  Standard Pole distribution lines are a single circuit.  Most commonly these power lines have three separate cable lines but are measured as just one circuit.  Measure the total distance of the lines for a single real property record.   .  A single circuit would be identified as a 3 phase or single phase circuit with a neutral but it would all be classified as a single circuit unless there were multiple groups of 3 phase on the poles or in separate conduits in a concrete encased duct bank.  *Green or gray boxes, usually on pads/can also be picked up under 813321, Transformers or 813301, Transformers Station Less Than 500KV.</t>
  </si>
  <si>
    <t>EVSE LVL 1</t>
  </si>
  <si>
    <t>Level 1 AC EVSF:  120v - wall or pedestal mounted.  Standard Electrical wall outlet.</t>
  </si>
  <si>
    <t>Electric Vehicle Charge Facility</t>
  </si>
  <si>
    <t>EVSE LVL 2</t>
  </si>
  <si>
    <t>Level 2 AC EVSF:  240v - Wall or pedestal mounted.</t>
  </si>
  <si>
    <t>EVCF LVL 3</t>
  </si>
  <si>
    <t>Level 3 DC EVSF:  480v - DC fast charging.</t>
  </si>
  <si>
    <t>EA = THE NUMBER OF POLES/NOT THE NUMBER OF LIGHTS ON THE POLES</t>
  </si>
  <si>
    <t>Use the kilovolt ampere (KVA) rating that is found on the nameplate on the transformer or obtained from the manufacturer. It is the lowest rating when multiple ratings are provided (i.e. 12000/16000/20000 – OA/FA/FOA)</t>
  </si>
  <si>
    <t>T​his category code is for transformers greater than 501KV.Use the kilovolt ampere (KVA) rating that is found on the nameplate on the transformer or obtained from the manufacturer. It is the lowest rating when multiple ratings are provided (i.e. 12000/16000/20000 – OA/FA/FOA)</t>
  </si>
  <si>
    <t xml:space="preserve">Includes piping, converts, manifolds, pump stations, and safety equipment. </t>
  </si>
  <si>
    <t>Heat Source, Plant</t>
  </si>
  <si>
    <t>Refrigeration and Air Conditioning Source, Plant</t>
  </si>
  <si>
    <t>Facility designed to collect and separate spilled fuel and oil carried by surface water draining from aircraft parking aprons or other pavements susceptible to fuel spills (OIL &amp; WATER SEPARATOR).</t>
  </si>
  <si>
    <t>Also see: CATCode 831511 SEPTIC LAGOONS/PONDS. The maintenance of a storm water pond is based on the capacity – not necessarily what is in the storm water pond at any given time.  And MG is a static measurement, which makes things easier than a measurement of fluid flow.   The capacity is the max designed volume; or when the water is spilling out of the pond through an engineered channel (weir, spillway, chute...).  To measure the volume, this formula will suffice: Pond Volume = 0.8 X ( length (feet) X width (feet) X max depth X 7.48 gallons/cu. foot) = Gallons.  Then divide by 1 million to get MG.  You should be getting single digits for answers ( 1.2 MG, 3.4 MG....)  if you are getting answers in the 1,000s of MGs, that would be a VERY large SW pond.</t>
  </si>
  <si>
    <t>​This catcode are for "permitted" facilities only.</t>
  </si>
  <si>
    <t>Refuse Collection and Recycling Structure</t>
  </si>
  <si>
    <t>Also known as: Non-Hazardous Landfill. Use for asbestos disposal IAW 40 CFR CH 1, Subchapter I, Part 264.If under remediation receiving DERP funding, use RPA Operational Status code of CLSD.</t>
  </si>
  <si>
    <t>Also known as: Hazardous Landfill. Asbestos is considered non-hazardous IAW 40 CFR CH 1, Subchapter I, Part 264.  Use catcode 833360 for asbestos disposal. If under remediation receiving DERP funding, use RPA Operational Status code of CLSD.</t>
  </si>
  <si>
    <t>MG = Million Gallons. (LAKE/POND)</t>
  </si>
  <si>
    <t>Reservoir,  Water</t>
  </si>
  <si>
    <t>Also see SEPTIC LAGOONS – PONDS – 831511 – GA) The maintenance of a storm water pond is based on the capacity – not necessarily what is in the storm water pond at any given time.  And MG is a static measurement, which makes things easier than a measurement of fluid flow.   The capacity is the max designed volume; or when the water is spilling out of the pond through an engineered channel (weir, spillway, chute...).  To measure the volume, this formula will suffice: Pond Volume = 0.8 X ( length (feet) X width (feet) X max depth X 7.48 gallons/cu. foot) = Gallons.  Then divide by 1 million to get MG.  You should be getting single digits for answers ( 1.2 MG, 3.4 MG....)  if you are getting answers in the 1,000s of MGs, that would be a VERY large SW pond.     </t>
  </si>
  <si>
    <t>Water Well, Fire Protection</t>
  </si>
  <si>
    <t xml:space="preserve">Can be stand-alone buildings or attached to larger facilities. </t>
  </si>
  <si>
    <t xml:space="preserve">Also know as Gray water </t>
  </si>
  <si>
    <t>AFCEC/CFT, AFSC/SEG</t>
  </si>
  <si>
    <t xml:space="preserve">SY = LF x 2.5 / 9 </t>
  </si>
  <si>
    <t>Road, Surfaced</t>
  </si>
  <si>
    <t>Normally used in housing areas.</t>
  </si>
  <si>
    <t>AFSFC/SFO, AFCEC/COS</t>
  </si>
  <si>
    <t xml:space="preserve">May have barbed/razor wire outriggers. </t>
  </si>
  <si>
    <t>Revetment A barricade to provide shelter or protection against bomb fragments or strafing. A protective wall (dirt, sandbags, metal wall, etc.) for gun emplacements and other equipment or personnel. Any earthwork that affords protection against explosive occurrences. On an airfield, a pad where combat aircraft are parked (outside of HAS), surrounded by concrete blast-walls or screens, or by earth mounds, as a protection against bomb blast. An area adjacent to a runway or taxiway, surrounded by a protective wall or mound of earth where aircraft may be dispersed for temporary shelter, refueling or rearming. Revetments can be soil berms, sand bags, concrete modules, bin revetments, sacrificial panels, and sand grids. See A-1 Revetment, B-1 Revetment, Blast-Wall, Corrugated Metal Revetment, Expeditionary Earth Filled Protective Barriers, and Sandbag.</t>
  </si>
  <si>
    <t>14910, 86020</t>
  </si>
  <si>
    <t>NAV REVETMNT</t>
  </si>
  <si>
    <t>FLOOD CNTRL</t>
  </si>
  <si>
    <t>FLOOD CNTRL LEVEE</t>
  </si>
  <si>
    <t>This CATCODE is not intended for cranes internal to facilities or a subcomponent of another facility.  This is for a stand alone facility.</t>
  </si>
  <si>
    <t>Use 89120, Plant Utilities Building, for building.</t>
  </si>
  <si>
    <t>LAND, DONATION PVT</t>
  </si>
  <si>
    <t>RPA Interest Type = LESS</t>
  </si>
  <si>
    <t>Regional Commander</t>
  </si>
  <si>
    <t>Vice or Deputy Commander</t>
  </si>
  <si>
    <t>Special Agents</t>
  </si>
  <si>
    <t>Special Agents require additional space for customer service function.</t>
  </si>
  <si>
    <t>Staff Offices</t>
  </si>
  <si>
    <t>Part Time (Reservists)</t>
  </si>
  <si>
    <t>Table 1.1</t>
  </si>
  <si>
    <t>Visitor Waiting Area w/6 seats</t>
  </si>
  <si>
    <t>Weapons Vestibule and Storage</t>
  </si>
  <si>
    <t>Weapons area needs to be sufficient to support storage of weapons in GSA safes, clearing barrel, and clear space in front, back and sides to use clearing barrel.  [Refer to AFMAN 31-129, USAF Small Arms and Light Weapons Handling Procedures, paragraph 1.6. Clearing Zone (or current AF guidance).]</t>
  </si>
  <si>
    <t>Secure Storage</t>
  </si>
  <si>
    <t>Computer Room</t>
  </si>
  <si>
    <t>PJ Headquarters Secure Storage</t>
  </si>
  <si>
    <t>PJ Headquarters requires an additional 200 SF (400 SF total) of secure storage due to requirement to store additional files</t>
  </si>
  <si>
    <t>Investigative Det Commander</t>
  </si>
  <si>
    <t>Superintendent</t>
  </si>
  <si>
    <t>DAFMAN 32-1084, CC 610915 Table 1.1 Authorized Spaces Specific To: OSI Regional Office Facility</t>
  </si>
  <si>
    <t>DAFMAN 32-1084, CC 610915 Table 1.2 Authorized Spaces Specific To: OSI Investigative Detachment Facility</t>
  </si>
  <si>
    <t>Table 1.2</t>
  </si>
  <si>
    <t>Entry Control Point</t>
  </si>
  <si>
    <t>Polygraph/Interview Rooms</t>
  </si>
  <si>
    <t>Secure Visitor Waiting Area</t>
  </si>
  <si>
    <t>Soft Interview Room</t>
  </si>
  <si>
    <t>Observation Room</t>
  </si>
  <si>
    <t>Indexing Area</t>
  </si>
  <si>
    <t>Evidence Vault</t>
  </si>
  <si>
    <t>Some Dets may require an alarmed vault based upon the number and types of weapons stored. Installation Security Office will determine if vault or storage in GSA safes is sufficient. Weapons area needs to be sufficient to support storage of weapons in GSA safes, clearing barrel, and clear space in front, back and sides to use clearing barrel. [Refer to AFMAN 31-129, USAF Small Arms and Light Weapons Handling Procedures, paragraph 1.6. Clearing Zone (or current AF guidance).]</t>
  </si>
  <si>
    <t>Secure Storage Room</t>
  </si>
  <si>
    <t>Operation/Training</t>
  </si>
  <si>
    <t>Computer Server Room</t>
  </si>
  <si>
    <t>Computer Crime Lab</t>
  </si>
  <si>
    <t>Equipment Storage Rooms</t>
  </si>
  <si>
    <t>Space for one vehicle</t>
  </si>
  <si>
    <t>Garage</t>
  </si>
  <si>
    <t>Showers and Locker Room</t>
  </si>
  <si>
    <t>Evidence Dehydrator</t>
  </si>
  <si>
    <t>Specialized Det Commander</t>
  </si>
  <si>
    <t>Table 1.3</t>
  </si>
  <si>
    <t>DAFMAN 32-1084, CC 610915 Table 1.3 Authorized Spaces Specific To: OSI Specialized Detachment Facility</t>
  </si>
  <si>
    <t>Most Specialized Dets will not require a secure waiting area. Those with Polygraph mission require a secure waiting area</t>
  </si>
  <si>
    <t>Polygraph/Interview Room</t>
  </si>
  <si>
    <t>The number of interview rooms is based upon each Det’s mission. Some will require no interview rooms, some 1-2, and those with Polygraph mission may require 6.</t>
  </si>
  <si>
    <t>An observation room is only needed when an interview room is required.</t>
  </si>
  <si>
    <t>Weapons Vestiuble and Storage</t>
  </si>
  <si>
    <t>Forensic Science Lab</t>
  </si>
  <si>
    <t>Electrical Lab</t>
  </si>
  <si>
    <t>Fabrication Lab</t>
  </si>
  <si>
    <t>Some Dets will have labs for Forensic and Technical Service Offices. HQ OSI/LG and/or the Det UMD can validate lab requirements based upon manning.</t>
  </si>
  <si>
    <t>Per assigned Personnel Security Detail (PSD) vehicle.
Most Specialized Dets do not require a garah; however, Dets with PSDs require a garage for each of the PSD vehicles</t>
  </si>
  <si>
    <t>None</t>
  </si>
  <si>
    <t>Counterintelligence Agent</t>
  </si>
  <si>
    <t xml:space="preserve">For CI SCIF, require one Type C office and Type E cubicle for each Counterintelligence Agent authorized position, plus two Type H stations. </t>
  </si>
  <si>
    <t>XX agents * 2 cubicles each = XX stations
Each station will have a minimum of 2 systems (SIPR and JWICS)</t>
  </si>
  <si>
    <t>Confirm SCIF conference room is required</t>
  </si>
  <si>
    <t>Confirm Staffing will require a Break room inside the scif</t>
  </si>
  <si>
    <t>Regional SCIF</t>
  </si>
  <si>
    <t>OSI Regional Office</t>
  </si>
  <si>
    <t>Investigative SCIF</t>
  </si>
  <si>
    <t>Specialized SCIF</t>
  </si>
  <si>
    <t>OSI Specialized Detachment</t>
  </si>
  <si>
    <t>OSI Investigative Detachment</t>
  </si>
  <si>
    <t>Require Type E cubicle for each Counterintelligence Agent authorized position, plus two Type H stations
Each cubicle will have a minimum of 3 systems (NIPR, SIPR &amp; JWICS)</t>
  </si>
  <si>
    <t>Each cubicle will have a minimum of 3 systems (NIPR, SIPR &amp; JWICS)</t>
  </si>
  <si>
    <t>Controlled by:  AFCEC/CIPA</t>
  </si>
  <si>
    <r>
      <t xml:space="preserve">Note: Each tab in the Customer Authorization Workbook (CAW) is based on a CATCODE. DAFMAN 32-1084 is now a collection of Category Codes (CATCODEs) and is maintained in the Whole Building Design Guide (WBDG) </t>
    </r>
    <r>
      <rPr>
        <i/>
        <sz val="11"/>
        <color rgb="FF000000"/>
        <rFont val="Calibri"/>
        <family val="2"/>
        <scheme val="minor"/>
      </rPr>
      <t>DAFMAN 32-1084 Facility Requirements Standards</t>
    </r>
    <r>
      <rPr>
        <sz val="11"/>
        <color rgb="FF000000"/>
        <rFont val="Calibri"/>
        <family val="2"/>
        <scheme val="minor"/>
      </rPr>
      <t xml:space="preserve">.  The CATCODEs are divided into Facility Class (FC) and Category Groups (CG).  The URL for the WBDG DAFMAN 32-1084 is as follows (copy and paste into browser):  </t>
    </r>
    <r>
      <rPr>
        <b/>
        <sz val="11"/>
        <color rgb="FF000000"/>
        <rFont val="Calibri"/>
        <family val="2"/>
        <scheme val="minor"/>
      </rPr>
      <t>https://www.wbdg.org/airforce/manuals/afman-32-1084</t>
    </r>
  </si>
  <si>
    <t>The requirement for SCIFs in a Specialized Det is highly dependent upon the mission. A Det with a Cyber mission will require a large SCIF as most members work full-time inside a SCIF. A PJ Det will work entirely in a Special Access Program Facility (SAPF). A PF Det does not require a SCIF. HQ OSI/LG and IP can validate the requirement and size.</t>
  </si>
  <si>
    <t>For the SCIF/SAPF, Type E cubicle for each Agent authorized position, plus two Type H stations. Workspaces for OSI Cyber Missions may have 4-5 systems at one desk.
Each cubicle will have a minimum of 3 systems (NIPR, SIPR &amp; JWICS)</t>
  </si>
  <si>
    <t>Special Agent</t>
  </si>
  <si>
    <t xml:space="preserve">If required (usually a State Requirement) </t>
  </si>
  <si>
    <t>This CAW template version =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</si>
</sst>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quot;$&quot;#,##0.00"/>
    <numFmt numFmtId="166" formatCode="[$-409]dd\-mmm\-yy;@"/>
  </numFmts>
  <fonts count="41" x14ac:knownFonts="1">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sz val="11"/>
      <name val="Calibri"/>
      <family val="2"/>
      <scheme val="minor"/>
    </font>
    <font>
      <b/>
      <sz val="11"/>
      <name val="Calibri"/>
      <family val="2"/>
      <scheme val="minor"/>
    </font>
    <font>
      <b/>
      <sz val="11"/>
      <color indexed="9"/>
      <name val="Calibri"/>
      <family val="2"/>
      <scheme val="minor"/>
    </font>
    <font>
      <sz val="11"/>
      <color indexed="8"/>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u/>
      <sz val="11"/>
      <color theme="1"/>
      <name val="Calibri"/>
      <family val="2"/>
      <scheme val="minor"/>
    </font>
    <font>
      <b/>
      <sz val="16"/>
      <color theme="0"/>
      <name val="Calibri"/>
      <family val="2"/>
      <scheme val="minor"/>
    </font>
    <font>
      <b/>
      <sz val="22"/>
      <color theme="0"/>
      <name val="Calibri"/>
      <family val="2"/>
      <scheme val="minor"/>
    </font>
    <font>
      <sz val="11"/>
      <color indexed="8"/>
      <name val="Calibri"/>
      <family val="2"/>
    </font>
    <font>
      <sz val="11"/>
      <color theme="1"/>
      <name val="Calibri"/>
      <family val="2"/>
      <scheme val="minor"/>
    </font>
    <font>
      <u/>
      <sz val="11"/>
      <color theme="10"/>
      <name val="Calibri"/>
      <family val="2"/>
      <scheme val="minor"/>
    </font>
    <font>
      <b/>
      <u/>
      <sz val="12"/>
      <color theme="0"/>
      <name val="Calibri"/>
      <family val="2"/>
      <scheme val="minor"/>
    </font>
    <font>
      <sz val="11"/>
      <name val="Calibri"/>
      <family val="2"/>
    </font>
    <font>
      <b/>
      <sz val="11"/>
      <name val="Times New Roman"/>
      <family val="1"/>
    </font>
    <font>
      <sz val="11"/>
      <name val="Times New Roman"/>
      <family val="1"/>
    </font>
    <font>
      <sz val="11"/>
      <color theme="0"/>
      <name val="Calibri"/>
      <family val="2"/>
      <scheme val="minor"/>
    </font>
    <font>
      <b/>
      <sz val="14"/>
      <color theme="1"/>
      <name val="Calibri"/>
      <family val="2"/>
      <scheme val="minor"/>
    </font>
    <font>
      <sz val="11"/>
      <name val="Calibri"/>
      <family val="2"/>
    </font>
    <font>
      <sz val="8"/>
      <name val="Calibri"/>
      <family val="2"/>
      <scheme val="minor"/>
    </font>
    <font>
      <i/>
      <sz val="11"/>
      <color theme="1"/>
      <name val="Calibri"/>
      <family val="2"/>
      <scheme val="minor"/>
    </font>
    <font>
      <i/>
      <u/>
      <sz val="11"/>
      <color theme="1"/>
      <name val="Calibri"/>
      <family val="2"/>
      <scheme val="minor"/>
    </font>
    <font>
      <u/>
      <sz val="11"/>
      <color theme="10"/>
      <name val="Calibri"/>
      <family val="2"/>
    </font>
    <font>
      <i/>
      <sz val="10"/>
      <color theme="1"/>
      <name val="Calibri"/>
      <family val="2"/>
      <scheme val="minor"/>
    </font>
    <font>
      <b/>
      <sz val="11"/>
      <color rgb="FFFF0000"/>
      <name val="Calibri"/>
      <family val="2"/>
      <scheme val="minor"/>
    </font>
    <font>
      <sz val="11"/>
      <color rgb="FF000000"/>
      <name val="Calibri"/>
      <family val="2"/>
      <scheme val="minor"/>
    </font>
    <font>
      <i/>
      <sz val="11"/>
      <color rgb="FF000000"/>
      <name val="Calibri"/>
      <family val="2"/>
      <scheme val="minor"/>
    </font>
    <font>
      <b/>
      <sz val="11"/>
      <color rgb="FF000000"/>
      <name val="Calibri"/>
      <family val="2"/>
      <scheme val="minor"/>
    </font>
    <font>
      <b/>
      <sz val="12"/>
      <color rgb="FFFFFFFF"/>
      <name val="Calibri"/>
      <family val="2"/>
      <scheme val="minor"/>
    </font>
    <font>
      <b/>
      <u/>
      <sz val="12"/>
      <color rgb="FFFFFFFF"/>
      <name val="Calibri"/>
      <family val="2"/>
      <scheme val="minor"/>
    </font>
    <font>
      <b/>
      <sz val="11"/>
      <color rgb="FFFFFFFF"/>
      <name val="Calibri"/>
      <family val="2"/>
    </font>
    <font>
      <sz val="11"/>
      <color rgb="FF000000"/>
      <name val="Calibri"/>
      <family val="2"/>
    </font>
    <font>
      <sz val="11"/>
      <name val="Calibri"/>
    </font>
    <font>
      <sz val="10"/>
      <color indexed="8"/>
      <name val="Arial"/>
      <family val="2"/>
    </font>
    <font>
      <u/>
      <sz val="11"/>
      <name val="Times New Roman"/>
      <family val="1"/>
    </font>
    <font>
      <strike/>
      <sz val="11"/>
      <name val="Times New Roman"/>
      <family val="1"/>
    </font>
  </fonts>
  <fills count="15">
    <fill>
      <patternFill patternType="none"/>
    </fill>
    <fill>
      <patternFill patternType="gray125"/>
    </fill>
    <fill>
      <patternFill patternType="solid">
        <fgColor theme="1"/>
        <bgColor indexed="64"/>
      </patternFill>
    </fill>
    <fill>
      <patternFill patternType="solid">
        <fgColor rgb="FF990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54"/>
        <bgColor indexed="9"/>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bgColor theme="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4F81BD"/>
        <bgColor rgb="FF4F81BD"/>
      </patternFill>
    </fill>
    <fill>
      <patternFill patternType="solid">
        <fgColor rgb="FFDCE6F1"/>
        <bgColor rgb="FFDCE6F1"/>
      </patternFill>
    </fill>
  </fills>
  <borders count="28">
    <border>
      <left/>
      <right/>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auto="1"/>
      </bottom>
      <diagonal/>
    </border>
    <border>
      <left style="thin">
        <color rgb="FF000000"/>
      </left>
      <right style="thin">
        <color indexed="64"/>
      </right>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rgb="FF95B3D7"/>
      </left>
      <right/>
      <top style="thin">
        <color rgb="FF95B3D7"/>
      </top>
      <bottom style="thin">
        <color rgb="FF95B3D7"/>
      </bottom>
      <diagonal/>
    </border>
    <border>
      <left/>
      <right/>
      <top style="thin">
        <color rgb="FF95B3D7"/>
      </top>
      <bottom style="thin">
        <color rgb="FF95B3D7"/>
      </bottom>
      <diagonal/>
    </border>
    <border>
      <left/>
      <right style="thin">
        <color rgb="FF95B3D7"/>
      </right>
      <top style="thin">
        <color rgb="FF95B3D7"/>
      </top>
      <bottom style="thin">
        <color rgb="FF95B3D7"/>
      </bottom>
      <diagonal/>
    </border>
    <border>
      <left style="thin">
        <color rgb="FFC0C0C0"/>
      </left>
      <right style="thin">
        <color rgb="FFC0C0C0"/>
      </right>
      <top style="thin">
        <color rgb="FF95B3D7"/>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95B3D7"/>
      </bottom>
      <diagonal/>
    </border>
    <border>
      <left/>
      <right/>
      <top style="thin">
        <color rgb="FF95B3D7"/>
      </top>
      <bottom style="thin">
        <color rgb="FFC0C0C0"/>
      </bottom>
      <diagonal/>
    </border>
    <border>
      <left/>
      <right style="thin">
        <color rgb="FF95B3D7"/>
      </right>
      <top style="thin">
        <color rgb="FF95B3D7"/>
      </top>
      <bottom style="thin">
        <color rgb="FFC0C0C0"/>
      </bottom>
      <diagonal/>
    </border>
    <border>
      <left style="thin">
        <color indexed="64"/>
      </left>
      <right/>
      <top style="thin">
        <color indexed="64"/>
      </top>
      <bottom style="thin">
        <color indexed="64"/>
      </bottom>
      <diagonal/>
    </border>
    <border>
      <left style="thin">
        <color auto="1"/>
      </left>
      <right style="thin">
        <color indexed="31"/>
      </right>
      <top style="thin">
        <color auto="1"/>
      </top>
      <bottom style="thin">
        <color indexed="64"/>
      </bottom>
      <diagonal/>
    </border>
    <border>
      <left style="thin">
        <color indexed="31"/>
      </left>
      <right style="thin">
        <color indexed="31"/>
      </right>
      <top style="thin">
        <color auto="1"/>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1">
    <xf numFmtId="0" fontId="0" fillId="0" borderId="0"/>
    <xf numFmtId="43" fontId="15" fillId="0" borderId="0" applyFont="0" applyFill="0" applyBorder="0" applyAlignment="0" applyProtection="0"/>
    <xf numFmtId="0" fontId="16" fillId="0" borderId="0" applyNumberFormat="0" applyFill="0" applyBorder="0" applyAlignment="0" applyProtection="0"/>
    <xf numFmtId="0" fontId="18" fillId="0" borderId="0"/>
    <xf numFmtId="44" fontId="18" fillId="0" borderId="0" applyFont="0" applyFill="0" applyBorder="0" applyAlignment="0" applyProtection="0"/>
    <xf numFmtId="0" fontId="18" fillId="0" borderId="0"/>
    <xf numFmtId="0" fontId="23" fillId="0" borderId="0"/>
    <xf numFmtId="0" fontId="27" fillId="0" borderId="0" applyNumberFormat="0" applyFill="0" applyBorder="0" applyAlignment="0" applyProtection="0"/>
    <xf numFmtId="0" fontId="37" fillId="0" borderId="0"/>
    <xf numFmtId="166" fontId="38" fillId="0" borderId="0"/>
    <xf numFmtId="43" fontId="18" fillId="0" borderId="0" applyFont="0" applyFill="0" applyBorder="0" applyAlignment="0" applyProtection="0"/>
  </cellStyleXfs>
  <cellXfs count="215">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9" fillId="0" borderId="0" xfId="0" applyFont="1" applyAlignment="1">
      <alignment vertical="center" wrapText="1"/>
    </xf>
    <xf numFmtId="0" fontId="12" fillId="0" borderId="0" xfId="0" applyFont="1" applyAlignment="1">
      <alignment vertical="center" wrapText="1"/>
    </xf>
    <xf numFmtId="3" fontId="4" fillId="0" borderId="0" xfId="0" applyNumberFormat="1" applyFont="1" applyAlignment="1">
      <alignment horizontal="center" vertical="center" wrapText="1"/>
    </xf>
    <xf numFmtId="3" fontId="4" fillId="0" borderId="0" xfId="0" quotePrefix="1" applyNumberFormat="1" applyFont="1" applyAlignment="1">
      <alignment horizontal="left" vertical="center" wrapText="1"/>
    </xf>
    <xf numFmtId="0" fontId="4" fillId="0" borderId="0" xfId="0" applyFont="1" applyAlignment="1">
      <alignment vertical="center" wrapText="1"/>
    </xf>
    <xf numFmtId="0" fontId="0" fillId="0" borderId="0" xfId="0" applyAlignment="1">
      <alignment horizontal="center"/>
    </xf>
    <xf numFmtId="164" fontId="0" fillId="0" borderId="0" xfId="1" applyNumberFormat="1" applyFont="1" applyBorder="1" applyAlignment="1">
      <alignment vertical="center" wrapText="1"/>
    </xf>
    <xf numFmtId="0" fontId="1" fillId="9" borderId="1" xfId="0" applyFont="1" applyFill="1" applyBorder="1" applyAlignment="1">
      <alignment horizontal="center"/>
    </xf>
    <xf numFmtId="0" fontId="1" fillId="9" borderId="2" xfId="0" applyFont="1" applyFill="1" applyBorder="1" applyAlignment="1">
      <alignment horizontal="center"/>
    </xf>
    <xf numFmtId="0" fontId="1" fillId="9" borderId="2" xfId="0" applyFont="1" applyFill="1" applyBorder="1" applyAlignment="1">
      <alignment horizontal="left"/>
    </xf>
    <xf numFmtId="0" fontId="4" fillId="0" borderId="0" xfId="0" applyFont="1" applyAlignment="1">
      <alignment horizontal="center"/>
    </xf>
    <xf numFmtId="0" fontId="0" fillId="0" borderId="0" xfId="0" applyAlignment="1" applyProtection="1">
      <alignment vertical="center" wrapText="1"/>
      <protection locked="0"/>
    </xf>
    <xf numFmtId="0" fontId="9" fillId="0" borderId="0" xfId="0" applyFont="1" applyAlignment="1" applyProtection="1">
      <alignment vertical="center" wrapText="1"/>
      <protection locked="0"/>
    </xf>
    <xf numFmtId="0" fontId="2" fillId="0" borderId="0" xfId="0" applyFont="1"/>
    <xf numFmtId="0" fontId="0" fillId="0" borderId="0" xfId="0" applyAlignment="1">
      <alignment horizontal="left"/>
    </xf>
    <xf numFmtId="0" fontId="0" fillId="0" borderId="0" xfId="0" applyAlignment="1">
      <alignment horizontal="left" vertical="center"/>
    </xf>
    <xf numFmtId="0" fontId="22" fillId="0" borderId="3" xfId="0" applyFont="1" applyBorder="1" applyAlignment="1">
      <alignment vertical="center" wrapText="1"/>
    </xf>
    <xf numFmtId="0" fontId="1" fillId="9" borderId="0" xfId="0" applyFont="1" applyFill="1"/>
    <xf numFmtId="0" fontId="1" fillId="9" borderId="0" xfId="0" applyFont="1" applyFill="1" applyAlignment="1">
      <alignment horizontal="center"/>
    </xf>
    <xf numFmtId="0" fontId="11" fillId="0" borderId="0" xfId="0" applyFont="1"/>
    <xf numFmtId="0" fontId="9" fillId="0" borderId="0" xfId="0" applyFont="1"/>
    <xf numFmtId="0" fontId="21" fillId="2" borderId="3" xfId="0" applyFont="1" applyFill="1" applyBorder="1" applyAlignment="1">
      <alignment vertical="center"/>
    </xf>
    <xf numFmtId="0" fontId="0" fillId="0" borderId="0" xfId="0" applyAlignment="1">
      <alignment vertical="top"/>
    </xf>
    <xf numFmtId="0" fontId="14" fillId="0" borderId="0" xfId="0" applyFont="1"/>
    <xf numFmtId="3" fontId="0" fillId="0" borderId="0" xfId="0" applyNumberFormat="1" applyAlignment="1">
      <alignment horizontal="center"/>
    </xf>
    <xf numFmtId="0" fontId="1" fillId="0" borderId="0" xfId="0" applyFont="1" applyAlignment="1">
      <alignment horizontal="center"/>
    </xf>
    <xf numFmtId="1" fontId="20" fillId="0" borderId="5" xfId="4" applyNumberFormat="1" applyFont="1" applyFill="1" applyBorder="1" applyAlignment="1">
      <alignment horizontal="center" vertical="top"/>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3" fontId="0" fillId="0" borderId="5" xfId="0" applyNumberFormat="1" applyBorder="1" applyAlignment="1">
      <alignment horizontal="center" vertical="center" wrapText="1"/>
    </xf>
    <xf numFmtId="3" fontId="5" fillId="7" borderId="5" xfId="0" applyNumberFormat="1" applyFont="1" applyFill="1" applyBorder="1" applyAlignment="1">
      <alignment horizontal="center" vertical="center" wrapText="1"/>
    </xf>
    <xf numFmtId="0" fontId="0" fillId="0" borderId="5" xfId="0" applyBorder="1"/>
    <xf numFmtId="0" fontId="3" fillId="2" borderId="5" xfId="0" applyFont="1" applyFill="1" applyBorder="1" applyAlignment="1">
      <alignment horizontal="right" vertical="center"/>
    </xf>
    <xf numFmtId="0" fontId="3" fillId="2" borderId="5" xfId="0" applyFont="1" applyFill="1" applyBorder="1" applyAlignment="1">
      <alignment horizontal="left" vertical="center"/>
    </xf>
    <xf numFmtId="0" fontId="3" fillId="2" borderId="5" xfId="0" applyFont="1" applyFill="1" applyBorder="1" applyAlignment="1">
      <alignment vertical="center"/>
    </xf>
    <xf numFmtId="0" fontId="8" fillId="3" borderId="5" xfId="0" applyFont="1" applyFill="1" applyBorder="1" applyAlignment="1">
      <alignment horizontal="center" vertical="center" wrapText="1"/>
    </xf>
    <xf numFmtId="164" fontId="8" fillId="3" borderId="5" xfId="1" applyNumberFormat="1" applyFont="1" applyFill="1" applyBorder="1" applyAlignment="1">
      <alignment horizontal="center" vertical="center" wrapText="1"/>
    </xf>
    <xf numFmtId="0" fontId="17" fillId="3" borderId="5" xfId="2" applyFont="1" applyFill="1" applyBorder="1" applyAlignment="1">
      <alignment horizontal="center" vertical="center" wrapText="1"/>
    </xf>
    <xf numFmtId="0" fontId="4" fillId="4" borderId="5" xfId="0" applyFont="1" applyFill="1" applyBorder="1" applyAlignment="1">
      <alignment horizontal="center" vertical="center" wrapText="1"/>
    </xf>
    <xf numFmtId="0" fontId="0" fillId="4" borderId="5" xfId="0" applyFill="1" applyBorder="1" applyAlignment="1">
      <alignment vertical="center" wrapText="1"/>
    </xf>
    <xf numFmtId="164" fontId="0" fillId="4" borderId="5" xfId="1" applyNumberFormat="1" applyFont="1" applyFill="1" applyBorder="1" applyAlignment="1">
      <alignment horizontal="center" vertical="center" wrapText="1"/>
    </xf>
    <xf numFmtId="164" fontId="4" fillId="4" borderId="5" xfId="1" applyNumberFormat="1" applyFont="1" applyFill="1" applyBorder="1" applyAlignment="1">
      <alignment horizontal="center" vertical="center" wrapText="1"/>
    </xf>
    <xf numFmtId="0" fontId="4" fillId="0" borderId="5" xfId="0" applyFont="1" applyBorder="1" applyAlignment="1">
      <alignment vertical="center" wrapText="1"/>
    </xf>
    <xf numFmtId="0" fontId="5" fillId="5" borderId="5" xfId="0" applyFont="1" applyFill="1" applyBorder="1" applyAlignment="1">
      <alignment horizontal="center" vertical="center" wrapText="1"/>
    </xf>
    <xf numFmtId="0" fontId="2" fillId="5" borderId="5" xfId="0" applyFont="1" applyFill="1" applyBorder="1" applyAlignment="1">
      <alignment horizontal="center" vertical="center" wrapText="1"/>
    </xf>
    <xf numFmtId="164" fontId="2" fillId="5" borderId="5" xfId="1" applyNumberFormat="1" applyFont="1" applyFill="1" applyBorder="1" applyAlignment="1">
      <alignment horizontal="center" vertical="center" wrapText="1"/>
    </xf>
    <xf numFmtId="2" fontId="4" fillId="4" borderId="5" xfId="0" applyNumberFormat="1" applyFont="1" applyFill="1" applyBorder="1" applyAlignment="1">
      <alignment horizontal="center" vertical="center" wrapText="1"/>
    </xf>
    <xf numFmtId="164" fontId="5" fillId="5" borderId="5" xfId="1" applyNumberFormat="1" applyFont="1" applyFill="1" applyBorder="1" applyAlignment="1">
      <alignment horizontal="center" vertical="center" wrapText="1"/>
    </xf>
    <xf numFmtId="0" fontId="4" fillId="4" borderId="5"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left" vertical="center" wrapText="1"/>
      <protection locked="0"/>
    </xf>
    <xf numFmtId="0" fontId="4" fillId="4" borderId="5" xfId="0" applyFont="1" applyFill="1" applyBorder="1" applyAlignment="1">
      <alignment vertical="center" wrapText="1"/>
    </xf>
    <xf numFmtId="0" fontId="4" fillId="4" borderId="5" xfId="0" applyFont="1" applyFill="1" applyBorder="1" applyAlignment="1">
      <alignment horizontal="right" vertical="center" wrapText="1"/>
    </xf>
    <xf numFmtId="164" fontId="4" fillId="4" borderId="5" xfId="1" applyNumberFormat="1" applyFont="1" applyFill="1" applyBorder="1" applyAlignment="1" applyProtection="1">
      <alignment horizontal="center" vertical="center" wrapText="1"/>
    </xf>
    <xf numFmtId="0" fontId="0" fillId="0" borderId="5" xfId="0" applyBorder="1" applyAlignment="1" applyProtection="1">
      <alignment vertical="center" wrapText="1"/>
      <protection locked="0"/>
    </xf>
    <xf numFmtId="0" fontId="5" fillId="5" borderId="5" xfId="0" applyFont="1" applyFill="1" applyBorder="1" applyAlignment="1" applyProtection="1">
      <alignment horizontal="center" vertical="center" wrapText="1"/>
      <protection locked="0"/>
    </xf>
    <xf numFmtId="3" fontId="5" fillId="5" borderId="5" xfId="0" applyNumberFormat="1" applyFont="1" applyFill="1" applyBorder="1" applyAlignment="1">
      <alignment horizontal="right" vertical="center" wrapText="1"/>
    </xf>
    <xf numFmtId="2" fontId="4" fillId="4" borderId="5" xfId="0" applyNumberFormat="1" applyFont="1" applyFill="1" applyBorder="1" applyAlignment="1" applyProtection="1">
      <alignment horizontal="center" vertical="center" wrapText="1"/>
      <protection locked="0"/>
    </xf>
    <xf numFmtId="3" fontId="4" fillId="4" borderId="5" xfId="0" applyNumberFormat="1" applyFont="1" applyFill="1" applyBorder="1" applyAlignment="1">
      <alignment horizontal="right" vertical="center" wrapText="1"/>
    </xf>
    <xf numFmtId="0" fontId="4" fillId="0" borderId="5" xfId="0" applyFont="1" applyBorder="1" applyAlignment="1" applyProtection="1">
      <alignment vertical="center" wrapText="1"/>
      <protection locked="0"/>
    </xf>
    <xf numFmtId="1" fontId="4" fillId="4" borderId="5" xfId="1" quotePrefix="1" applyNumberFormat="1" applyFont="1" applyFill="1" applyBorder="1" applyAlignment="1">
      <alignment horizontal="center" vertical="center" wrapText="1"/>
    </xf>
    <xf numFmtId="1" fontId="4" fillId="4" borderId="5" xfId="1" applyNumberFormat="1" applyFont="1" applyFill="1" applyBorder="1" applyAlignment="1">
      <alignment horizontal="center" vertical="center" wrapText="1"/>
    </xf>
    <xf numFmtId="3" fontId="5" fillId="5" borderId="5" xfId="0" applyNumberFormat="1" applyFont="1" applyFill="1" applyBorder="1" applyAlignment="1">
      <alignment horizontal="center" vertical="center" wrapText="1"/>
    </xf>
    <xf numFmtId="164" fontId="5" fillId="4" borderId="5" xfId="1" applyNumberFormat="1" applyFont="1" applyFill="1" applyBorder="1" applyAlignment="1">
      <alignment horizontal="center" vertical="center" wrapText="1"/>
    </xf>
    <xf numFmtId="0" fontId="2" fillId="5" borderId="5" xfId="0" applyFont="1" applyFill="1" applyBorder="1" applyAlignment="1">
      <alignment vertical="center" wrapText="1"/>
    </xf>
    <xf numFmtId="3" fontId="4" fillId="4" borderId="5"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0" fontId="2" fillId="4" borderId="5" xfId="0" applyFont="1" applyFill="1" applyBorder="1" applyAlignment="1">
      <alignment vertical="center" wrapText="1"/>
    </xf>
    <xf numFmtId="3" fontId="5" fillId="5" borderId="5" xfId="0" applyNumberFormat="1" applyFont="1" applyFill="1" applyBorder="1" applyAlignment="1">
      <alignment vertical="center" wrapText="1"/>
    </xf>
    <xf numFmtId="2" fontId="4" fillId="11" borderId="5" xfId="0" applyNumberFormat="1" applyFont="1" applyFill="1" applyBorder="1" applyAlignment="1">
      <alignment horizontal="center" vertical="center" wrapText="1"/>
    </xf>
    <xf numFmtId="0" fontId="4" fillId="11" borderId="5" xfId="0" applyFont="1" applyFill="1" applyBorder="1" applyAlignment="1">
      <alignment horizontal="center" vertical="center" wrapText="1"/>
    </xf>
    <xf numFmtId="164" fontId="5" fillId="11" borderId="5" xfId="1" applyNumberFormat="1" applyFont="1" applyFill="1" applyBorder="1" applyAlignment="1">
      <alignment horizontal="center" vertical="center" wrapText="1"/>
    </xf>
    <xf numFmtId="0" fontId="0" fillId="11" borderId="5" xfId="0" applyFill="1" applyBorder="1" applyAlignment="1">
      <alignment vertical="center" wrapText="1"/>
    </xf>
    <xf numFmtId="164" fontId="4" fillId="11" borderId="5" xfId="1" applyNumberFormat="1" applyFont="1" applyFill="1" applyBorder="1" applyAlignment="1">
      <alignment horizontal="center" vertical="center" wrapText="1"/>
    </xf>
    <xf numFmtId="0" fontId="7" fillId="0" borderId="5" xfId="0" applyFont="1" applyBorder="1" applyAlignment="1">
      <alignment horizontal="center" vertical="center" wrapText="1"/>
    </xf>
    <xf numFmtId="0" fontId="28" fillId="8" borderId="5" xfId="0" applyFont="1" applyFill="1" applyBorder="1" applyAlignment="1" applyProtection="1">
      <alignment vertical="center" wrapText="1"/>
      <protection locked="0"/>
    </xf>
    <xf numFmtId="0" fontId="28" fillId="8" borderId="5" xfId="0" applyFont="1" applyFill="1" applyBorder="1" applyAlignment="1">
      <alignment horizontal="left" vertical="center" wrapText="1"/>
    </xf>
    <xf numFmtId="0" fontId="28" fillId="8" borderId="5" xfId="0" applyFont="1" applyFill="1" applyBorder="1" applyAlignment="1">
      <alignment vertical="center" wrapText="1"/>
    </xf>
    <xf numFmtId="0" fontId="29" fillId="11" borderId="0" xfId="0" applyFont="1" applyFill="1"/>
    <xf numFmtId="0" fontId="22" fillId="11" borderId="4" xfId="0" applyFont="1" applyFill="1" applyBorder="1" applyAlignment="1">
      <alignment vertical="center" wrapText="1"/>
    </xf>
    <xf numFmtId="0" fontId="21" fillId="2" borderId="3" xfId="0" applyFont="1" applyFill="1" applyBorder="1" applyAlignment="1">
      <alignment horizontal="left" vertical="center"/>
    </xf>
    <xf numFmtId="164" fontId="4" fillId="4" borderId="5" xfId="1" applyNumberFormat="1" applyFont="1" applyFill="1" applyBorder="1" applyAlignment="1">
      <alignment vertical="center" wrapText="1"/>
    </xf>
    <xf numFmtId="164" fontId="0" fillId="0" borderId="0" xfId="1" applyNumberFormat="1" applyFont="1" applyAlignment="1">
      <alignment vertical="center" wrapText="1"/>
    </xf>
    <xf numFmtId="0" fontId="22" fillId="0" borderId="12" xfId="0" applyFont="1" applyBorder="1" applyAlignment="1">
      <alignment vertical="center" wrapText="1"/>
    </xf>
    <xf numFmtId="0" fontId="0" fillId="2" borderId="0" xfId="0" applyFill="1"/>
    <xf numFmtId="0" fontId="33" fillId="3" borderId="5" xfId="2" applyFont="1" applyFill="1" applyBorder="1" applyAlignment="1">
      <alignment horizontal="center" vertical="center" wrapText="1"/>
    </xf>
    <xf numFmtId="0" fontId="34" fillId="3" borderId="5" xfId="2" applyFont="1" applyFill="1" applyBorder="1" applyAlignment="1">
      <alignment horizontal="center" vertical="center" wrapText="1"/>
    </xf>
    <xf numFmtId="0" fontId="35" fillId="13" borderId="15" xfId="0" applyFont="1" applyFill="1" applyBorder="1"/>
    <xf numFmtId="0" fontId="35" fillId="13" borderId="16" xfId="0" applyFont="1" applyFill="1" applyBorder="1"/>
    <xf numFmtId="0" fontId="35" fillId="13" borderId="17" xfId="0" applyFont="1" applyFill="1" applyBorder="1"/>
    <xf numFmtId="0" fontId="36" fillId="14" borderId="15" xfId="0" applyFont="1" applyFill="1" applyBorder="1"/>
    <xf numFmtId="0" fontId="36" fillId="14" borderId="16" xfId="0" applyFont="1" applyFill="1" applyBorder="1"/>
    <xf numFmtId="0" fontId="36" fillId="14" borderId="17" xfId="0" applyFont="1" applyFill="1" applyBorder="1"/>
    <xf numFmtId="0" fontId="36" fillId="0" borderId="15" xfId="0" applyFont="1" applyBorder="1"/>
    <xf numFmtId="0" fontId="36" fillId="0" borderId="16" xfId="0" applyFont="1" applyBorder="1"/>
    <xf numFmtId="0" fontId="36" fillId="0" borderId="17" xfId="0" applyFont="1" applyBorder="1"/>
    <xf numFmtId="0" fontId="16" fillId="0" borderId="17" xfId="2" applyFill="1" applyBorder="1" applyAlignment="1"/>
    <xf numFmtId="0" fontId="36" fillId="14" borderId="18" xfId="0" applyFont="1" applyFill="1" applyBorder="1" applyAlignment="1">
      <alignment wrapText="1"/>
    </xf>
    <xf numFmtId="0" fontId="36" fillId="14" borderId="18" xfId="0" applyFont="1" applyFill="1" applyBorder="1"/>
    <xf numFmtId="0" fontId="36" fillId="0" borderId="19" xfId="0" applyFont="1" applyBorder="1" applyAlignment="1">
      <alignment wrapText="1"/>
    </xf>
    <xf numFmtId="0" fontId="36" fillId="0" borderId="19" xfId="0" applyFont="1" applyBorder="1"/>
    <xf numFmtId="0" fontId="36" fillId="14" borderId="19" xfId="0" applyFont="1" applyFill="1" applyBorder="1" applyAlignment="1">
      <alignment wrapText="1"/>
    </xf>
    <xf numFmtId="0" fontId="36" fillId="14" borderId="19" xfId="0" applyFont="1" applyFill="1" applyBorder="1"/>
    <xf numFmtId="0" fontId="36" fillId="0" borderId="20" xfId="0" applyFont="1" applyBorder="1" applyAlignment="1">
      <alignment wrapText="1"/>
    </xf>
    <xf numFmtId="0" fontId="36" fillId="0" borderId="20" xfId="0" applyFont="1" applyBorder="1"/>
    <xf numFmtId="0" fontId="36" fillId="14" borderId="21" xfId="0" applyFont="1" applyFill="1" applyBorder="1"/>
    <xf numFmtId="0" fontId="36" fillId="14" borderId="22" xfId="0" applyFont="1" applyFill="1" applyBorder="1"/>
    <xf numFmtId="0" fontId="6" fillId="6" borderId="24"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9" fillId="12" borderId="23" xfId="8" applyFont="1" applyFill="1" applyBorder="1" applyAlignment="1">
      <alignment horizontal="center" vertical="center"/>
    </xf>
    <xf numFmtId="0" fontId="19" fillId="12" borderId="5" xfId="8" applyFont="1" applyFill="1" applyBorder="1" applyAlignment="1">
      <alignment vertical="center" wrapText="1"/>
    </xf>
    <xf numFmtId="0" fontId="19" fillId="12" borderId="5" xfId="8" applyFont="1" applyFill="1" applyBorder="1" applyAlignment="1">
      <alignment horizontal="center" vertical="center" wrapText="1"/>
    </xf>
    <xf numFmtId="0" fontId="19" fillId="12" borderId="10" xfId="8" applyFont="1" applyFill="1" applyBorder="1" applyAlignment="1">
      <alignment horizontal="center" vertical="center" wrapText="1"/>
    </xf>
    <xf numFmtId="0" fontId="19" fillId="12" borderId="5" xfId="8" applyFont="1" applyFill="1" applyBorder="1" applyAlignment="1">
      <alignment horizontal="right" vertical="center" wrapText="1"/>
    </xf>
    <xf numFmtId="0" fontId="20" fillId="0" borderId="0" xfId="8" applyFont="1"/>
    <xf numFmtId="1" fontId="20" fillId="0" borderId="23" xfId="9" applyNumberFormat="1" applyFont="1" applyBorder="1" applyAlignment="1">
      <alignment horizontal="center" vertical="center"/>
    </xf>
    <xf numFmtId="0" fontId="20" fillId="0" borderId="5" xfId="8" applyFont="1" applyBorder="1" applyAlignment="1">
      <alignment vertical="center" wrapText="1"/>
    </xf>
    <xf numFmtId="0" fontId="20" fillId="0" borderId="5" xfId="8" applyFont="1" applyBorder="1" applyAlignment="1">
      <alignment horizontal="left" vertical="top" wrapText="1"/>
    </xf>
    <xf numFmtId="0" fontId="20" fillId="0" borderId="10" xfId="8" applyFont="1" applyBorder="1" applyAlignment="1">
      <alignment horizontal="center" vertical="top"/>
    </xf>
    <xf numFmtId="0" fontId="20" fillId="0" borderId="5" xfId="8" applyFont="1" applyBorder="1" applyAlignment="1">
      <alignment horizontal="center" vertical="top" wrapText="1"/>
    </xf>
    <xf numFmtId="1" fontId="20" fillId="0" borderId="5" xfId="8" applyNumberFormat="1" applyFont="1" applyBorder="1" applyAlignment="1">
      <alignment horizontal="center" vertical="top" wrapText="1"/>
    </xf>
    <xf numFmtId="0" fontId="20" fillId="0" borderId="5" xfId="8" applyFont="1" applyBorder="1" applyAlignment="1">
      <alignment horizontal="center" vertical="top"/>
    </xf>
    <xf numFmtId="165" fontId="20" fillId="0" borderId="5" xfId="10" applyNumberFormat="1" applyFont="1" applyFill="1" applyBorder="1" applyAlignment="1">
      <alignment horizontal="right" vertical="top"/>
    </xf>
    <xf numFmtId="1" fontId="20" fillId="0" borderId="5" xfId="8" applyNumberFormat="1" applyFont="1" applyBorder="1" applyAlignment="1">
      <alignment horizontal="center" vertical="top"/>
    </xf>
    <xf numFmtId="1" fontId="20" fillId="0" borderId="5" xfId="8" applyNumberFormat="1" applyFont="1" applyBorder="1" applyAlignment="1">
      <alignment horizontal="right" vertical="top" wrapText="1"/>
    </xf>
    <xf numFmtId="0" fontId="20" fillId="0" borderId="5" xfId="8" applyFont="1" applyBorder="1" applyAlignment="1">
      <alignment horizontal="right" vertical="top" wrapText="1"/>
    </xf>
    <xf numFmtId="0" fontId="20" fillId="0" borderId="23" xfId="8" applyFont="1" applyBorder="1" applyAlignment="1">
      <alignment horizontal="center" vertical="center"/>
    </xf>
    <xf numFmtId="165" fontId="20" fillId="0" borderId="5" xfId="10" applyNumberFormat="1" applyFont="1" applyBorder="1" applyAlignment="1">
      <alignment horizontal="right" vertical="top"/>
    </xf>
    <xf numFmtId="0" fontId="39" fillId="0" borderId="5" xfId="7" applyFont="1" applyFill="1" applyBorder="1" applyAlignment="1">
      <alignment horizontal="left" vertical="top" wrapText="1"/>
    </xf>
    <xf numFmtId="0" fontId="20" fillId="0" borderId="5" xfId="8" applyFont="1" applyBorder="1" applyAlignment="1">
      <alignment horizontal="left" vertical="top"/>
    </xf>
    <xf numFmtId="0" fontId="20" fillId="0" borderId="0" xfId="8" applyFont="1" applyAlignment="1">
      <alignment horizontal="left" vertical="top"/>
    </xf>
    <xf numFmtId="0" fontId="20" fillId="0" borderId="5" xfId="8" applyFont="1" applyBorder="1" applyAlignment="1">
      <alignment wrapText="1"/>
    </xf>
    <xf numFmtId="0" fontId="40" fillId="0" borderId="0" xfId="8" applyFont="1" applyAlignment="1">
      <alignment horizontal="left" vertical="top"/>
    </xf>
    <xf numFmtId="1" fontId="20" fillId="0" borderId="5" xfId="9" applyNumberFormat="1" applyFont="1" applyBorder="1" applyAlignment="1">
      <alignment horizontal="center" vertical="center"/>
    </xf>
    <xf numFmtId="1" fontId="20" fillId="0" borderId="26" xfId="9" applyNumberFormat="1" applyFont="1" applyBorder="1" applyAlignment="1">
      <alignment horizontal="center" vertical="center"/>
    </xf>
    <xf numFmtId="0" fontId="20" fillId="0" borderId="4" xfId="8" applyFont="1" applyBorder="1" applyAlignment="1">
      <alignment vertical="center" wrapText="1"/>
    </xf>
    <xf numFmtId="0" fontId="20" fillId="0" borderId="4" xfId="8" applyFont="1" applyBorder="1" applyAlignment="1">
      <alignment horizontal="left" vertical="top" wrapText="1"/>
    </xf>
    <xf numFmtId="0" fontId="20" fillId="0" borderId="27" xfId="8" applyFont="1" applyBorder="1" applyAlignment="1">
      <alignment horizontal="center" vertical="top"/>
    </xf>
    <xf numFmtId="0" fontId="20" fillId="0" borderId="4" xfId="8" applyFont="1" applyBorder="1" applyAlignment="1">
      <alignment horizontal="center" vertical="top" wrapText="1"/>
    </xf>
    <xf numFmtId="1" fontId="20" fillId="0" borderId="4" xfId="8" applyNumberFormat="1" applyFont="1" applyBorder="1" applyAlignment="1">
      <alignment horizontal="center" vertical="top" wrapText="1"/>
    </xf>
    <xf numFmtId="0" fontId="20" fillId="0" borderId="4" xfId="8" applyFont="1" applyBorder="1" applyAlignment="1">
      <alignment horizontal="center" vertical="top"/>
    </xf>
    <xf numFmtId="165" fontId="20" fillId="0" borderId="4" xfId="10" applyNumberFormat="1" applyFont="1" applyFill="1" applyBorder="1" applyAlignment="1">
      <alignment horizontal="right" vertical="top"/>
    </xf>
    <xf numFmtId="1" fontId="20" fillId="0" borderId="4" xfId="8" applyNumberFormat="1" applyFont="1" applyBorder="1" applyAlignment="1">
      <alignment horizontal="center" vertical="top"/>
    </xf>
    <xf numFmtId="1" fontId="20" fillId="0" borderId="4" xfId="8" applyNumberFormat="1" applyFont="1" applyBorder="1" applyAlignment="1">
      <alignment horizontal="right" vertical="top" wrapText="1"/>
    </xf>
    <xf numFmtId="0" fontId="20" fillId="0" borderId="4" xfId="8" applyFont="1" applyBorder="1" applyAlignment="1">
      <alignment horizontal="right" vertical="top" wrapText="1"/>
    </xf>
    <xf numFmtId="0" fontId="20" fillId="0" borderId="0" xfId="8" applyFont="1" applyAlignment="1">
      <alignment horizontal="center" vertical="center"/>
    </xf>
    <xf numFmtId="0" fontId="20" fillId="0" borderId="0" xfId="8" applyFont="1" applyAlignment="1">
      <alignment vertical="center" wrapText="1"/>
    </xf>
    <xf numFmtId="0" fontId="20" fillId="0" borderId="0" xfId="8" applyFont="1" applyAlignment="1">
      <alignment horizontal="left" vertical="top" wrapText="1"/>
    </xf>
    <xf numFmtId="0" fontId="20" fillId="0" borderId="0" xfId="8" applyFont="1" applyAlignment="1">
      <alignment horizontal="center" vertical="top"/>
    </xf>
    <xf numFmtId="0" fontId="20" fillId="0" borderId="0" xfId="8" applyFont="1" applyAlignment="1">
      <alignment horizontal="center" vertical="top" wrapText="1"/>
    </xf>
    <xf numFmtId="165" fontId="20" fillId="0" borderId="0" xfId="10" applyNumberFormat="1" applyFont="1" applyAlignment="1">
      <alignment horizontal="right" vertical="top"/>
    </xf>
    <xf numFmtId="165" fontId="20" fillId="0" borderId="0" xfId="10" applyNumberFormat="1" applyFont="1" applyAlignment="1">
      <alignment horizontal="left" vertical="top"/>
    </xf>
    <xf numFmtId="0" fontId="20" fillId="0" borderId="0" xfId="8" applyFont="1" applyAlignment="1">
      <alignment horizontal="right" vertical="top" wrapText="1"/>
    </xf>
    <xf numFmtId="0" fontId="0" fillId="0" borderId="5" xfId="0" applyBorder="1"/>
    <xf numFmtId="0" fontId="2" fillId="0" borderId="5" xfId="0" applyFont="1" applyBorder="1" applyAlignment="1">
      <alignment horizontal="center"/>
    </xf>
    <xf numFmtId="0" fontId="0" fillId="0" borderId="5" xfId="0" applyBorder="1" applyAlignment="1">
      <alignment horizontal="center"/>
    </xf>
    <xf numFmtId="14" fontId="0" fillId="0" borderId="5" xfId="0" applyNumberFormat="1" applyBorder="1" applyAlignment="1">
      <alignment horizontal="center"/>
    </xf>
    <xf numFmtId="3" fontId="5" fillId="0" borderId="5" xfId="0" applyNumberFormat="1" applyFont="1" applyBorder="1" applyAlignment="1">
      <alignment horizontal="right" vertical="center" wrapText="1"/>
    </xf>
    <xf numFmtId="0" fontId="30" fillId="0" borderId="5" xfId="0" applyFont="1" applyBorder="1" applyAlignment="1">
      <alignment horizontal="left" vertical="top" wrapText="1"/>
    </xf>
    <xf numFmtId="0" fontId="0" fillId="0" borderId="5" xfId="0" applyBorder="1" applyAlignment="1">
      <alignment horizontal="left" vertical="top" wrapText="1"/>
    </xf>
    <xf numFmtId="0" fontId="13" fillId="2" borderId="5" xfId="0" applyFont="1" applyFill="1" applyBorder="1" applyAlignment="1">
      <alignment horizontal="center" vertical="center" wrapText="1"/>
    </xf>
    <xf numFmtId="0" fontId="1" fillId="3" borderId="5" xfId="0" applyFont="1" applyFill="1" applyBorder="1" applyAlignment="1">
      <alignment horizontal="center" vertical="center" wrapText="1"/>
    </xf>
    <xf numFmtId="3" fontId="5" fillId="7" borderId="5" xfId="0" applyNumberFormat="1" applyFont="1" applyFill="1" applyBorder="1" applyAlignment="1">
      <alignment horizontal="right" vertical="center" wrapText="1"/>
    </xf>
    <xf numFmtId="0" fontId="3" fillId="2" borderId="5" xfId="0" applyFont="1" applyFill="1" applyBorder="1" applyAlignment="1">
      <alignment horizontal="center" vertical="center"/>
    </xf>
    <xf numFmtId="0" fontId="2" fillId="5" borderId="5" xfId="0" applyFont="1" applyFill="1" applyBorder="1" applyAlignment="1">
      <alignment horizontal="left" vertical="center" wrapText="1"/>
    </xf>
    <xf numFmtId="0" fontId="0" fillId="0" borderId="5" xfId="0" applyBorder="1" applyAlignment="1">
      <alignment horizontal="left" vertical="center" wrapText="1"/>
    </xf>
    <xf numFmtId="0" fontId="10" fillId="8" borderId="5" xfId="0" applyFont="1" applyFill="1" applyBorder="1" applyAlignment="1">
      <alignment horizontal="left" vertical="center" wrapText="1"/>
    </xf>
    <xf numFmtId="0" fontId="9" fillId="8" borderId="5" xfId="0" applyFont="1" applyFill="1" applyBorder="1" applyAlignment="1">
      <alignment horizontal="left" vertical="center" wrapText="1"/>
    </xf>
    <xf numFmtId="0" fontId="2" fillId="4" borderId="5" xfId="0" applyFont="1" applyFill="1" applyBorder="1" applyAlignment="1">
      <alignment horizontal="left" vertical="center" wrapText="1"/>
    </xf>
    <xf numFmtId="0" fontId="0" fillId="4" borderId="5" xfId="0" applyFill="1" applyBorder="1" applyAlignment="1">
      <alignment horizontal="left" vertical="center" wrapText="1"/>
    </xf>
    <xf numFmtId="0" fontId="2" fillId="4" borderId="5" xfId="0" applyFont="1" applyFill="1" applyBorder="1" applyAlignment="1">
      <alignment horizontal="left" vertical="center"/>
    </xf>
    <xf numFmtId="0" fontId="0" fillId="4" borderId="5" xfId="0" applyFill="1" applyBorder="1" applyAlignment="1">
      <alignment horizontal="left" vertical="center"/>
    </xf>
    <xf numFmtId="0" fontId="2" fillId="4" borderId="5" xfId="0" applyFont="1" applyFill="1" applyBorder="1" applyAlignment="1" applyProtection="1">
      <alignment horizontal="left" vertical="center" wrapText="1"/>
      <protection locked="0"/>
    </xf>
    <xf numFmtId="0" fontId="0" fillId="4" borderId="5" xfId="0" applyFill="1" applyBorder="1" applyAlignment="1" applyProtection="1">
      <alignment horizontal="left" vertical="center" wrapText="1"/>
      <protection locked="0"/>
    </xf>
    <xf numFmtId="0" fontId="2" fillId="5" borderId="5" xfId="0" applyFont="1" applyFill="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2" fillId="0" borderId="2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10" fillId="8" borderId="23" xfId="0" applyFont="1" applyFill="1" applyBorder="1" applyAlignment="1">
      <alignment horizontal="left" vertical="center" wrapText="1"/>
    </xf>
    <xf numFmtId="0" fontId="10" fillId="8" borderId="11"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8" borderId="23" xfId="0" applyFont="1" applyFill="1" applyBorder="1" applyAlignment="1" applyProtection="1">
      <alignment horizontal="left" vertical="center" wrapText="1"/>
      <protection locked="0"/>
    </xf>
    <xf numFmtId="0" fontId="10" fillId="8" borderId="11" xfId="0" applyFont="1" applyFill="1" applyBorder="1" applyAlignment="1" applyProtection="1">
      <alignment horizontal="left" vertical="center" wrapText="1"/>
      <protection locked="0"/>
    </xf>
    <xf numFmtId="0" fontId="10" fillId="8" borderId="10" xfId="0" applyFont="1" applyFill="1" applyBorder="1" applyAlignment="1" applyProtection="1">
      <alignment horizontal="left" vertical="center" wrapText="1"/>
      <protection locked="0"/>
    </xf>
    <xf numFmtId="0" fontId="22" fillId="7" borderId="1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4" xfId="0" applyFont="1" applyFill="1" applyBorder="1" applyAlignment="1">
      <alignment horizontal="left" vertical="center"/>
    </xf>
    <xf numFmtId="0" fontId="2" fillId="0" borderId="5" xfId="0" applyFont="1" applyBorder="1" applyAlignment="1">
      <alignment horizontal="left" vertical="center" wrapText="1"/>
    </xf>
    <xf numFmtId="0" fontId="2" fillId="0" borderId="5" xfId="0" applyFont="1" applyBorder="1" applyAlignment="1" applyProtection="1">
      <alignment horizontal="left" vertical="center" wrapText="1"/>
      <protection locked="0"/>
    </xf>
    <xf numFmtId="0" fontId="0" fillId="0" borderId="23" xfId="0" applyBorder="1" applyAlignment="1">
      <alignment horizontal="center" vertical="center" wrapText="1"/>
    </xf>
    <xf numFmtId="0" fontId="0" fillId="0" borderId="11" xfId="0" applyBorder="1" applyAlignment="1">
      <alignment horizontal="center" vertical="center" wrapText="1"/>
    </xf>
    <xf numFmtId="0" fontId="22" fillId="7" borderId="13" xfId="0" applyFont="1" applyFill="1" applyBorder="1" applyAlignment="1">
      <alignment horizontal="left" vertical="center"/>
    </xf>
    <xf numFmtId="0" fontId="22" fillId="7" borderId="14" xfId="0" applyFont="1" applyFill="1" applyBorder="1" applyAlignment="1">
      <alignment horizontal="left" vertical="center"/>
    </xf>
    <xf numFmtId="0" fontId="22" fillId="7" borderId="6" xfId="0" applyFont="1" applyFill="1" applyBorder="1" applyAlignment="1">
      <alignment horizontal="left" vertical="center"/>
    </xf>
    <xf numFmtId="0" fontId="22" fillId="7" borderId="7" xfId="0" applyFont="1" applyFill="1" applyBorder="1" applyAlignment="1">
      <alignment horizontal="left" vertical="center"/>
    </xf>
    <xf numFmtId="0" fontId="22" fillId="7" borderId="8" xfId="0" applyFont="1" applyFill="1" applyBorder="1" applyAlignment="1">
      <alignment horizontal="left" vertical="center"/>
    </xf>
    <xf numFmtId="0" fontId="22" fillId="7" borderId="9" xfId="0" applyFont="1" applyFill="1" applyBorder="1" applyAlignment="1">
      <alignment horizontal="left" vertical="center"/>
    </xf>
    <xf numFmtId="0" fontId="30" fillId="4" borderId="5" xfId="0" applyFont="1" applyFill="1" applyBorder="1" applyAlignment="1">
      <alignment horizontal="left" vertical="center" wrapText="1"/>
    </xf>
    <xf numFmtId="0" fontId="8" fillId="3" borderId="23"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10" borderId="4" xfId="0" applyFill="1" applyBorder="1" applyAlignment="1">
      <alignment horizontal="left" vertical="center"/>
    </xf>
    <xf numFmtId="0" fontId="0" fillId="10" borderId="12" xfId="0" applyFill="1" applyBorder="1" applyAlignment="1">
      <alignment horizontal="left" vertical="center"/>
    </xf>
    <xf numFmtId="0" fontId="0" fillId="10" borderId="3" xfId="0" applyFill="1" applyBorder="1" applyAlignment="1">
      <alignment horizontal="left" vertical="center"/>
    </xf>
  </cellXfs>
  <cellStyles count="11">
    <cellStyle name="Comma" xfId="1" builtinId="3"/>
    <cellStyle name="Comma 2" xfId="10" xr:uid="{320050F8-59F3-482B-9C55-59F8904CB530}"/>
    <cellStyle name="Currency 2" xfId="4" xr:uid="{70E59BA2-B807-47AD-BD06-42036384CE0E}"/>
    <cellStyle name="Hyperlink" xfId="2" builtinId="8"/>
    <cellStyle name="Hyperlink 2" xfId="7" xr:uid="{37427C67-F6F8-4191-8E58-77F93FFA9F5B}"/>
    <cellStyle name="Normal" xfId="0" builtinId="0"/>
    <cellStyle name="Normal 2" xfId="3" xr:uid="{13D5729D-EB15-4AE8-80B1-45A141A1B308}"/>
    <cellStyle name="Normal 3" xfId="5" xr:uid="{66EF274A-181A-4C46-AF5E-2F705C6569D1}"/>
    <cellStyle name="Normal 4" xfId="6" xr:uid="{04DB16FF-D6C4-4766-A749-8CF79CC96BF8}"/>
    <cellStyle name="Normal 5" xfId="8" xr:uid="{99152601-A019-4EFE-9650-E2C99BD4DEA1}"/>
    <cellStyle name="Normal_5-6 digit" xfId="9" xr:uid="{D8C1FC46-53DD-4DCB-80C8-E0ABFAAD1F30}"/>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1"/>
        <color theme="1"/>
        <name val="Calibri"/>
        <family val="2"/>
        <scheme val="minor"/>
      </font>
      <fill>
        <patternFill patternType="none">
          <fgColor indexed="64"/>
          <bgColor indexed="65"/>
        </patternFill>
      </fill>
    </dxf>
    <dxf>
      <font>
        <strike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ertAlign val="baseline"/>
        <sz val="11"/>
        <color theme="1"/>
        <name val="Calibri"/>
        <family val="2"/>
        <scheme val="minor"/>
      </font>
    </dxf>
    <dxf>
      <alignment horizontal="center" vertical="center" textRotation="0" wrapText="0" indent="0" justifyLastLine="0" shrinkToFit="0" readingOrder="0"/>
    </dxf>
    <dxf>
      <border outline="0">
        <top style="thin">
          <color indexed="64"/>
        </top>
      </border>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border diagonalUp="0" diagonalDown="0" outline="0">
        <left style="thin">
          <color indexed="64"/>
        </left>
        <right style="thin">
          <color indexed="64"/>
        </right>
        <top/>
        <bottom/>
      </border>
    </dxf>
    <dxf>
      <fill>
        <patternFill patternType="none">
          <bgColor auto="1"/>
        </patternFill>
      </fill>
    </dxf>
    <dxf>
      <font>
        <b val="0"/>
        <i val="0"/>
        <strike val="0"/>
        <condense val="0"/>
        <extend val="0"/>
        <outline val="0"/>
        <shadow val="0"/>
        <u val="none"/>
        <vertAlign val="baseline"/>
        <sz val="11"/>
        <color theme="1"/>
        <name val="Calibri"/>
        <scheme val="minor"/>
      </font>
      <fill>
        <patternFill patternType="none">
          <fgColor theme="4" tint="0.79998168889431442"/>
          <bgColor auto="1"/>
        </patternFill>
      </fill>
    </dxf>
    <dxf>
      <border outline="0">
        <left style="thin">
          <color indexed="64"/>
        </left>
        <top style="thin">
          <color indexed="64"/>
        </top>
      </border>
    </dxf>
    <dxf>
      <fill>
        <patternFill patternType="none">
          <bgColor auto="1"/>
        </patternFill>
      </fill>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theme="4"/>
          <bgColor theme="4"/>
        </patternFill>
      </fill>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theme="4" tint="0.39997558519241921"/>
        </top>
      </border>
    </dxf>
    <dxf>
      <alignment horizontal="center"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border>
        <bottom style="thin">
          <color indexed="64"/>
        </bottom>
      </border>
    </dxf>
    <dxf>
      <border diagonalUp="0" diagonalDown="0">
        <left style="thin">
          <color indexed="31"/>
        </left>
        <right style="thin">
          <color indexed="31"/>
        </right>
        <top/>
        <bottom/>
        <vertical style="thin">
          <color indexed="31"/>
        </vertical>
        <horizontal/>
      </border>
    </dxf>
  </dxfs>
  <tableStyles count="0" defaultTableStyle="TableStyleMedium2" defaultPivotStyle="PivotStyleLight16"/>
  <colors>
    <mruColors>
      <color rgb="FFFFFF99"/>
      <color rgb="FF99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6:J71" totalsRowShown="0" headerRowDxfId="45" dataDxfId="43" headerRowBorderDxfId="44" tableBorderDxfId="42">
  <autoFilter ref="A6:J71" xr:uid="{00000000-0009-0000-0100-000002000000}"/>
  <tableColumns count="10">
    <tableColumn id="1" xr3:uid="{00000000-0010-0000-0000-000001000000}" name="UNIT" dataDxfId="41"/>
    <tableColumn id="2" xr3:uid="{00000000-0010-0000-0000-000002000000}" name="OSC" dataDxfId="40"/>
    <tableColumn id="3" xr3:uid="{00000000-0010-0000-0000-000003000000}" name="OSC TITLE" dataDxfId="39"/>
    <tableColumn id="4" xr3:uid="{00000000-0010-0000-0000-000004000000}" name="PSN NBR" dataDxfId="38"/>
    <tableColumn id="5" xr3:uid="{00000000-0010-0000-0000-000005000000}" name="AFSC" dataDxfId="37"/>
    <tableColumn id="11" xr3:uid="{00000000-0010-0000-0000-00000B000000}" name="AFSC TITLE" dataDxfId="36"/>
    <tableColumn id="6" xr3:uid="{00000000-0010-0000-0000-000006000000}" name="GRADE" dataDxfId="35"/>
    <tableColumn id="7" xr3:uid="{00000000-0010-0000-0000-000007000000}" name="RIC" dataDxfId="34"/>
    <tableColumn id="8" xr3:uid="{64B9E38B-A5E7-4F2F-8300-AF2F1D9F7F22}" name="Fund FYXX" dataDxfId="33"/>
    <tableColumn id="9" xr3:uid="{00000000-0010-0000-0000-000009000000}" name="WORKSHEET ASSIGNMENT" dataDxfId="3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OfficeTypeSF" displayName="OfficeTypeSF" ref="A1:B10" totalsRowShown="0" headerRowDxfId="31">
  <autoFilter ref="A1:B10" xr:uid="{00000000-0009-0000-0100-000001000000}"/>
  <sortState xmlns:xlrd2="http://schemas.microsoft.com/office/spreadsheetml/2017/richdata2" ref="A2:B10">
    <sortCondition ref="A1:A10"/>
  </sortState>
  <tableColumns count="2">
    <tableColumn id="1" xr3:uid="{00000000-0010-0000-0300-000001000000}" name="Office Type"/>
    <tableColumn id="2" xr3:uid="{00000000-0010-0000-0300-000002000000}" name="SF/Per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AB09629-44E6-4A15-BC6A-0E1A06C52662}" name="MeetingSpace" displayName="MeetingSpace" ref="Q1:V26" totalsRowShown="0" headerRowDxfId="30" dataDxfId="28" headerRowBorderDxfId="29" tableBorderDxfId="27">
  <tableColumns count="6">
    <tableColumn id="1" xr3:uid="{11D15AC3-B2EE-4462-BD99-0728019626AD}" name="# PN lower" dataDxfId="26"/>
    <tableColumn id="2" xr3:uid="{9836C31C-3EEC-4DAB-86BE-FB7FCE73A2FD}" name="#PN upper" dataDxfId="25"/>
    <tableColumn id="3" xr3:uid="{652E69B7-2F54-4BB9-888C-DBC8F5D02BD8}" name="Team ft2 _x000a_# Seats" dataDxfId="24"/>
    <tableColumn id="4" xr3:uid="{322778D5-C298-4964-B848-E48209D5891C}" name="Total Team Rm" dataDxfId="23"/>
    <tableColumn id="5" xr3:uid="{7D1354CD-8B17-4ECB-8289-15C7B468647D}" name="Total Confer (with 150 Speaker Area)" dataDxfId="22"/>
    <tableColumn id="6" xr3:uid="{B840E88C-F551-40EA-AB53-23A1312435B0}" name="Total Space NSF" dataDxfId="2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31E0B27-D099-41C3-A26A-C2FC0408D5B3}" name="OpenOffices" displayName="OpenOffices" ref="A61:B85" totalsRowShown="0" headerRowDxfId="20" dataDxfId="18" headerRowBorderDxfId="19" tableBorderDxfId="17">
  <autoFilter ref="A61:B85" xr:uid="{BEA2A12D-2644-4152-A96E-377542873E81}"/>
  <sortState xmlns:xlrd2="http://schemas.microsoft.com/office/spreadsheetml/2017/richdata2" ref="A62:B85">
    <sortCondition ref="A61:A85"/>
  </sortState>
  <tableColumns count="2">
    <tableColumn id="1" xr3:uid="{1206826D-CE5F-4119-9001-7DB82D7FB573}" name="Position (or Equivalent)" dataDxfId="16"/>
    <tableColumn id="2" xr3:uid="{6F6749D0-2453-4854-B013-BC9C5F09B2AF}" name="Office Type" dataDxfId="1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F8EFAA5-4B8D-4B8B-B4E3-70A1DABA89DD}" name="AdminSpecialPurpose" displayName="AdminSpecialPurpose" ref="H1:I48" totalsRowShown="0" headerRowDxfId="14" headerRowBorderDxfId="13" tableBorderDxfId="12">
  <autoFilter ref="H1:I48" xr:uid="{7F8EFAA5-4B8D-4B8B-B4E3-70A1DABA89DD}"/>
  <sortState xmlns:xlrd2="http://schemas.microsoft.com/office/spreadsheetml/2017/richdata2" ref="H2:I48">
    <sortCondition ref="H1:H48"/>
  </sortState>
  <tableColumns count="2">
    <tableColumn id="1" xr3:uid="{2D71B18A-A5B0-4771-81F9-4DCCAE3BEAAD}" name="Admin Special Purpose"/>
    <tableColumn id="2" xr3:uid="{D4E4A59E-6A89-4837-AB9A-821CD30A2C82}" name="SF" dataDxfId="1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F84C0F-A08F-40BF-989F-4E60B5B47B2E}" name="PrivateOffices" displayName="PrivateOffices" ref="A13:B57" totalsRowShown="0">
  <autoFilter ref="A13:B57" xr:uid="{8160CB57-FE51-46B9-A8B0-31899407118E}"/>
  <sortState xmlns:xlrd2="http://schemas.microsoft.com/office/spreadsheetml/2017/richdata2" ref="A14:B57">
    <sortCondition ref="A13:A57"/>
  </sortState>
  <tableColumns count="2">
    <tableColumn id="1" xr3:uid="{9CECB3D3-15ED-4738-A6F9-AF343756BAF6}" name="Position (or Equivalent)"/>
    <tableColumn id="2" xr3:uid="{15C1EB06-387E-4C55-8AC9-247824521FD3}" name="Office 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6EB5460-9B6E-4CD4-8355-D824AEC6E88D}" name="Grades" displayName="Grades" ref="E1:E112" totalsRowShown="0" headerRowDxfId="10" dataDxfId="9">
  <autoFilter ref="E1:E112" xr:uid="{563BC5D7-101C-4ADA-A13F-C13D1E83DEEB}"/>
  <tableColumns count="1">
    <tableColumn id="1" xr3:uid="{BB5972EB-1575-4345-AC93-0407A7DC8743}" name="Grades" dataDxfId="8"/>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FAAB24-56AF-4296-AA0B-302A8CE94008}" name="TWCollaborationSpace" displayName="TWCollaborationSpace" ref="Q30:S57" totalsRowShown="0" headerRowDxfId="7" dataDxfId="6">
  <autoFilter ref="Q30:S57" xr:uid="{BCE72531-EFB1-4A17-9913-CB2E1683EA20}"/>
  <tableColumns count="3">
    <tableColumn id="1" xr3:uid="{0593265C-EF00-46F4-831A-02C7B08DF30E}" name="# PN lower" dataDxfId="5"/>
    <tableColumn id="2" xr3:uid="{88FA36E9-1CAC-48FD-83D2-8C3EB3F8131A}" name="# PN upper" dataDxfId="4"/>
    <tableColumn id="5" xr3:uid="{642A5F75-7C4E-433E-871E-54571FCA96DC}" name="Total Space" dataDxfId="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wbdg.org/ffc/af-afcec/manuals-afm/afman-32-1084" TargetMode="External"/></Relationships>
</file>

<file path=xl/worksheets/_rels/sheet1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printerSettings" Target="../printerSettings/printerSettings11.bin"/><Relationship Id="rId1" Type="http://schemas.openxmlformats.org/officeDocument/2006/relationships/hyperlink" Target="https://www.wbdg.org/FFC/AF/AFMAN/6_FC_6_CG_61_Admin_Overview_Apr_2020.pdf" TargetMode="Externa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3" Type="http://schemas.openxmlformats.org/officeDocument/2006/relationships/hyperlink" Target="https://www.wbdg.org/FFC/AF/AFMAN/179024_Prisoner_of_War_Training_Area.pdf" TargetMode="External"/><Relationship Id="rId7" Type="http://schemas.openxmlformats.org/officeDocument/2006/relationships/printerSettings" Target="../printerSettings/printerSettings12.bin"/><Relationship Id="rId2" Type="http://schemas.openxmlformats.org/officeDocument/2006/relationships/hyperlink" Target="https://www.wbdg.org/FFC/AF/AFMAN/179026_Combat_Trail.pdf" TargetMode="External"/><Relationship Id="rId1" Type="http://schemas.openxmlformats.org/officeDocument/2006/relationships/hyperlink" Target="https://www.wbdg.org/FFC/AF/AFMAN/141454_Tactical_Operations.pdf" TargetMode="External"/><Relationship Id="rId6" Type="http://schemas.openxmlformats.org/officeDocument/2006/relationships/hyperlink" Target="https://www.wbdg.org/FFC/AF/AFMAN/179001_Training_Mock_Ups.pdf" TargetMode="External"/><Relationship Id="rId5" Type="http://schemas.openxmlformats.org/officeDocument/2006/relationships/hyperlink" Target="https://www.wbdg.org/FFC/AF/AFMAN/179019_Bayonet_Assault_Course.pdf" TargetMode="External"/><Relationship Id="rId4" Type="http://schemas.openxmlformats.org/officeDocument/2006/relationships/hyperlink" Target="https://www.wbdg.org/FFC/AF/AFMAN/179021_Mine_Warfare_Area.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wbdg.org/ffc/af-afcec/manuals-afm/afman-32-1084"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wbdg.org/ffc/af-afcec/manuals-afm/afman-32-1084"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wbdg.org/ffc/af-afcec/manuals-afm/afman-32-1084"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wbdg.org/ffc/af-afcec/manuals-afm/afman-32-1084"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wbdg.org/ffc/af-afcec/manuals-afm/afman-32-1084"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wbdg.org/ffc/af-afcec/manuals-afm/afman-32-1084"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wbdg.org/ffc/af-afcec/manuals-afm/afman-32-1084" TargetMode="External"/></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pageSetUpPr fitToPage="1"/>
  </sheetPr>
  <dimension ref="A1:D28"/>
  <sheetViews>
    <sheetView tabSelected="1" zoomScaleNormal="100" workbookViewId="0">
      <selection activeCell="A25" sqref="A25"/>
    </sheetView>
  </sheetViews>
  <sheetFormatPr defaultColWidth="8.7265625" defaultRowHeight="14.5" x14ac:dyDescent="0.35"/>
  <cols>
    <col min="1" max="1" width="38.7265625" customWidth="1"/>
    <col min="2" max="2" width="56.7265625" customWidth="1"/>
    <col min="3" max="3" width="14.7265625" customWidth="1"/>
  </cols>
  <sheetData>
    <row r="1" spans="1:4" ht="30" customHeight="1" x14ac:dyDescent="0.35">
      <c r="A1" s="167" t="s">
        <v>0</v>
      </c>
      <c r="B1" s="167"/>
      <c r="C1" s="167"/>
    </row>
    <row r="2" spans="1:4" ht="18" customHeight="1" x14ac:dyDescent="0.35">
      <c r="A2" s="170" t="s">
        <v>1</v>
      </c>
      <c r="B2" s="170"/>
      <c r="C2" s="168" t="s">
        <v>2</v>
      </c>
    </row>
    <row r="3" spans="1:4" ht="18" customHeight="1" x14ac:dyDescent="0.35">
      <c r="A3" s="32" t="s">
        <v>3</v>
      </c>
      <c r="B3" s="32" t="s">
        <v>4</v>
      </c>
      <c r="C3" s="168"/>
    </row>
    <row r="4" spans="1:4" ht="18" customHeight="1" x14ac:dyDescent="0.35">
      <c r="A4" s="33">
        <v>140422</v>
      </c>
      <c r="B4" s="34" t="str">
        <f>VLOOKUP(A4,#REF!,2,FALSE)</f>
        <v>SCIF</v>
      </c>
      <c r="C4" s="35">
        <f>'Regional SCIF_140422'!G44</f>
        <v>0</v>
      </c>
      <c r="D4" t="s">
        <v>6109</v>
      </c>
    </row>
    <row r="5" spans="1:4" ht="18" customHeight="1" x14ac:dyDescent="0.35">
      <c r="A5" s="33">
        <v>610915</v>
      </c>
      <c r="B5" s="34" t="str">
        <f>VLOOKUP(A5,#REF!,2,FALSE)</f>
        <v>AIR FORCE OFFICE OF SPECIAL INVESTIGATIONS</v>
      </c>
      <c r="C5" s="35">
        <f>Regional_610915!G51</f>
        <v>1769.32</v>
      </c>
      <c r="D5" t="s">
        <v>6110</v>
      </c>
    </row>
    <row r="6" spans="1:4" ht="18" customHeight="1" x14ac:dyDescent="0.35">
      <c r="A6" s="33">
        <v>140422</v>
      </c>
      <c r="B6" s="34" t="str">
        <f>VLOOKUP(A6,#REF!,2,FALSE)</f>
        <v>SCIF</v>
      </c>
      <c r="C6" s="35">
        <f>'Investigative SCIF_140422'!G43</f>
        <v>0</v>
      </c>
      <c r="D6" t="s">
        <v>6111</v>
      </c>
    </row>
    <row r="7" spans="1:4" ht="18" customHeight="1" x14ac:dyDescent="0.35">
      <c r="A7" s="33">
        <v>610915</v>
      </c>
      <c r="B7" s="34" t="str">
        <f>VLOOKUP(A7,#REF!,2,FALSE)</f>
        <v>AIR FORCE OFFICE OF SPECIAL INVESTIGATIONS</v>
      </c>
      <c r="C7" s="35">
        <f>Investigative_610915!G64</f>
        <v>7254.2120000000004</v>
      </c>
      <c r="D7" t="s">
        <v>6114</v>
      </c>
    </row>
    <row r="8" spans="1:4" ht="18" customHeight="1" x14ac:dyDescent="0.35">
      <c r="A8" s="33">
        <v>140422</v>
      </c>
      <c r="B8" s="34" t="str">
        <f>VLOOKUP(A8,#REF!,2,FALSE)</f>
        <v>SCIF</v>
      </c>
      <c r="C8" s="35">
        <f>'Specialized SCIF_140422'!G43</f>
        <v>0</v>
      </c>
      <c r="D8" t="s">
        <v>6112</v>
      </c>
    </row>
    <row r="9" spans="1:4" ht="18" customHeight="1" x14ac:dyDescent="0.35">
      <c r="A9" s="33">
        <v>610915</v>
      </c>
      <c r="B9" s="34" t="str">
        <f>VLOOKUP(A9,#REF!,2,FALSE)</f>
        <v>AIR FORCE OFFICE OF SPECIAL INVESTIGATIONS</v>
      </c>
      <c r="C9" s="35">
        <f>Specialized_610915!G60</f>
        <v>3369.66</v>
      </c>
      <c r="D9" t="s">
        <v>6113</v>
      </c>
    </row>
    <row r="10" spans="1:4" ht="18" customHeight="1" x14ac:dyDescent="0.35">
      <c r="A10" s="33" t="s">
        <v>3</v>
      </c>
      <c r="B10" s="34" t="str">
        <f>VLOOKUP(A10,#REF!,2,FALSE)</f>
        <v>CATCode Long Name</v>
      </c>
      <c r="C10" s="35">
        <f>'Cust_CC Bulk or A=A'!G19</f>
        <v>0</v>
      </c>
    </row>
    <row r="11" spans="1:4" ht="18" customHeight="1" x14ac:dyDescent="0.35">
      <c r="A11" s="169" t="s">
        <v>5</v>
      </c>
      <c r="B11" s="169"/>
      <c r="C11" s="36">
        <f>SUM(C5:C10)</f>
        <v>12393.192000000001</v>
      </c>
    </row>
    <row r="12" spans="1:4" ht="15" customHeight="1" x14ac:dyDescent="0.35">
      <c r="A12" s="164"/>
      <c r="B12" s="164"/>
      <c r="C12" s="164"/>
    </row>
    <row r="13" spans="1:4" s="26" customFormat="1" ht="79.5" customHeight="1" x14ac:dyDescent="0.35">
      <c r="A13" s="165" t="s">
        <v>6118</v>
      </c>
      <c r="B13" s="166"/>
      <c r="C13" s="166"/>
    </row>
    <row r="14" spans="1:4" s="26" customFormat="1" ht="49.5" customHeight="1" x14ac:dyDescent="0.35">
      <c r="A14" s="166" t="s">
        <v>6</v>
      </c>
      <c r="B14" s="166"/>
      <c r="C14" s="166"/>
    </row>
    <row r="15" spans="1:4" ht="15" customHeight="1" x14ac:dyDescent="0.35">
      <c r="A15" s="160"/>
      <c r="B15" s="160"/>
      <c r="C15" s="160"/>
    </row>
    <row r="16" spans="1:4" ht="15" customHeight="1" x14ac:dyDescent="0.35">
      <c r="A16" s="161" t="s">
        <v>7</v>
      </c>
      <c r="B16" s="161"/>
      <c r="C16" s="161"/>
    </row>
    <row r="17" spans="1:3" ht="15" customHeight="1" x14ac:dyDescent="0.35">
      <c r="A17" s="37" t="s">
        <v>8</v>
      </c>
      <c r="B17" s="163"/>
      <c r="C17" s="163"/>
    </row>
    <row r="18" spans="1:3" ht="15" customHeight="1" x14ac:dyDescent="0.35">
      <c r="A18" s="37" t="s">
        <v>9</v>
      </c>
      <c r="B18" s="162"/>
      <c r="C18" s="162"/>
    </row>
    <row r="19" spans="1:3" ht="15" customHeight="1" x14ac:dyDescent="0.35">
      <c r="A19" s="37" t="s">
        <v>10</v>
      </c>
      <c r="B19" s="162"/>
      <c r="C19" s="162"/>
    </row>
    <row r="20" spans="1:3" ht="15" customHeight="1" x14ac:dyDescent="0.35">
      <c r="A20" s="37" t="s">
        <v>11</v>
      </c>
      <c r="B20" s="163"/>
      <c r="C20" s="163"/>
    </row>
    <row r="21" spans="1:3" ht="15" customHeight="1" x14ac:dyDescent="0.35">
      <c r="A21" s="37" t="s">
        <v>12</v>
      </c>
      <c r="B21" s="162"/>
      <c r="C21" s="162"/>
    </row>
    <row r="22" spans="1:3" ht="15" customHeight="1" x14ac:dyDescent="0.35">
      <c r="A22" s="160"/>
      <c r="B22" s="160"/>
      <c r="C22" s="160"/>
    </row>
    <row r="23" spans="1:3" x14ac:dyDescent="0.35">
      <c r="A23" s="9"/>
      <c r="B23" s="9"/>
      <c r="C23" s="9"/>
    </row>
    <row r="24" spans="1:3" ht="18.5" x14ac:dyDescent="0.35">
      <c r="B24" s="88" t="s">
        <v>13</v>
      </c>
    </row>
    <row r="25" spans="1:3" ht="18.5" x14ac:dyDescent="0.35">
      <c r="A25" s="83" t="s">
        <v>6123</v>
      </c>
      <c r="B25" s="20" t="s">
        <v>6117</v>
      </c>
    </row>
    <row r="26" spans="1:3" ht="18.5" x14ac:dyDescent="0.35">
      <c r="B26" s="20" t="s">
        <v>15</v>
      </c>
    </row>
    <row r="27" spans="1:3" ht="18.5" x14ac:dyDescent="0.35">
      <c r="B27" s="20" t="s">
        <v>16</v>
      </c>
    </row>
    <row r="28" spans="1:3" ht="18.5" x14ac:dyDescent="0.35">
      <c r="B28" s="84" t="s">
        <v>17</v>
      </c>
    </row>
  </sheetData>
  <mergeCells count="15">
    <mergeCell ref="A15:C15"/>
    <mergeCell ref="A12:C12"/>
    <mergeCell ref="A13:C13"/>
    <mergeCell ref="A1:C1"/>
    <mergeCell ref="C2:C3"/>
    <mergeCell ref="A11:B11"/>
    <mergeCell ref="A14:C14"/>
    <mergeCell ref="A2:B2"/>
    <mergeCell ref="A22:C22"/>
    <mergeCell ref="A16:C16"/>
    <mergeCell ref="B21:C21"/>
    <mergeCell ref="B17:C17"/>
    <mergeCell ref="B20:C20"/>
    <mergeCell ref="B18:C18"/>
    <mergeCell ref="B19:C19"/>
  </mergeCells>
  <printOptions horizontalCentered="1"/>
  <pageMargins left="0.25" right="0.25" top="0.75" bottom="0.75" header="0.3" footer="0.3"/>
  <pageSetup scale="92" fitToHeight="0" orientation="portrait" r:id="rId1"/>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86F8E3C-F59F-4CBD-839F-776F6D3670E0}">
          <x14:formula1>
            <xm:f>'Sheet References'!$L$1:$L$978</xm:f>
          </x14:formula1>
          <xm:sqref>A4:A10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1E40-01EF-4E0A-896E-3EC0B477555C}">
  <sheetPr>
    <tabColor rgb="FFFFFF99"/>
    <pageSetUpPr fitToPage="1"/>
  </sheetPr>
  <dimension ref="A1:M13"/>
  <sheetViews>
    <sheetView zoomScaleNormal="100" workbookViewId="0">
      <selection activeCell="G1" sqref="G1"/>
    </sheetView>
  </sheetViews>
  <sheetFormatPr defaultColWidth="9.26953125" defaultRowHeight="14.5" x14ac:dyDescent="0.35"/>
  <cols>
    <col min="1" max="1" width="23.1796875" style="1" customWidth="1"/>
    <col min="2" max="2" width="25.54296875" style="1" customWidth="1"/>
    <col min="3" max="3" width="23.1796875" style="1" customWidth="1"/>
    <col min="4" max="4" width="23.1796875" style="2" customWidth="1"/>
    <col min="5" max="5" width="12.81640625" style="1" customWidth="1"/>
    <col min="7" max="7" width="11.453125" customWidth="1"/>
    <col min="8" max="8" width="79.26953125" customWidth="1"/>
    <col min="14" max="16384" width="9.26953125" style="1"/>
  </cols>
  <sheetData>
    <row r="1" spans="1:8" s="5" customFormat="1" ht="21" customHeight="1" x14ac:dyDescent="0.35">
      <c r="A1" s="192" t="s">
        <v>13</v>
      </c>
      <c r="B1" s="192"/>
      <c r="C1" s="38"/>
      <c r="D1" s="38"/>
      <c r="E1" s="39"/>
      <c r="F1" s="38" t="s">
        <v>18</v>
      </c>
      <c r="G1" s="39" t="s">
        <v>3</v>
      </c>
      <c r="H1" s="89"/>
    </row>
    <row r="2" spans="1:8" ht="21" customHeight="1" x14ac:dyDescent="0.35">
      <c r="A2" s="193" t="s">
        <v>14</v>
      </c>
      <c r="B2" s="193"/>
      <c r="C2" s="40"/>
      <c r="D2" s="38"/>
      <c r="E2" s="39"/>
      <c r="F2" s="38" t="s">
        <v>19</v>
      </c>
      <c r="G2" s="39" t="str">
        <f>VLOOKUP(G1,'Sheet References'!L:M,2,FALSE)</f>
        <v>CATCode Long Name</v>
      </c>
      <c r="H2" s="89"/>
    </row>
    <row r="3" spans="1:8" ht="21" customHeight="1" x14ac:dyDescent="0.35">
      <c r="A3" s="193" t="s">
        <v>15</v>
      </c>
      <c r="B3" s="193"/>
      <c r="C3" s="38"/>
      <c r="D3" s="38"/>
      <c r="E3" s="39"/>
      <c r="F3" s="38" t="s">
        <v>20</v>
      </c>
      <c r="G3" s="39" t="str">
        <f>VLOOKUP(G1,'Sheet References'!L:O,4,FALSE)</f>
        <v>Standards/Criteria Reference (if available)</v>
      </c>
      <c r="H3" s="89"/>
    </row>
    <row r="4" spans="1:8" ht="21" customHeight="1" x14ac:dyDescent="0.35">
      <c r="A4" s="193" t="s">
        <v>16</v>
      </c>
      <c r="B4" s="193"/>
      <c r="C4" s="25"/>
      <c r="D4" s="85"/>
      <c r="E4" s="39"/>
      <c r="F4" s="39" t="str">
        <f>'Customer Summary'!A2</f>
        <v>Enter Unit Name</v>
      </c>
      <c r="G4" s="89"/>
      <c r="H4" s="89"/>
    </row>
    <row r="5" spans="1:8" ht="21" customHeight="1" x14ac:dyDescent="0.35">
      <c r="A5" s="194" t="str">
        <f>'Customer Summary'!B28</f>
        <v>POC:</v>
      </c>
      <c r="B5" s="194"/>
      <c r="C5" s="25"/>
      <c r="D5" s="25"/>
      <c r="E5" s="39"/>
      <c r="F5" s="39" t="s">
        <v>21</v>
      </c>
      <c r="G5" s="89"/>
      <c r="H5" s="89"/>
    </row>
    <row r="6" spans="1:8" ht="21" customHeight="1" x14ac:dyDescent="0.35">
      <c r="A6" s="206" t="s">
        <v>78</v>
      </c>
      <c r="B6" s="207"/>
      <c r="C6" s="207"/>
      <c r="D6" s="208"/>
      <c r="E6" s="41" t="s">
        <v>79</v>
      </c>
      <c r="F6" s="41" t="s">
        <v>27</v>
      </c>
      <c r="G6" s="42" t="s">
        <v>28</v>
      </c>
      <c r="H6" s="90" t="s">
        <v>105</v>
      </c>
    </row>
    <row r="7" spans="1:8" ht="21" customHeight="1" x14ac:dyDescent="0.35">
      <c r="A7" s="186" t="s">
        <v>106</v>
      </c>
      <c r="B7" s="187"/>
      <c r="C7" s="187"/>
      <c r="D7" s="187"/>
      <c r="E7" s="187"/>
      <c r="F7" s="187"/>
      <c r="G7" s="188"/>
      <c r="H7" s="82"/>
    </row>
    <row r="8" spans="1:8" customFormat="1" ht="30.65" customHeight="1" x14ac:dyDescent="0.35">
      <c r="A8" s="205" t="s">
        <v>107</v>
      </c>
      <c r="B8" s="172"/>
      <c r="C8" s="172"/>
      <c r="D8" s="172"/>
      <c r="E8" s="44"/>
      <c r="F8" s="70"/>
      <c r="G8" s="47">
        <f t="shared" ref="G8:G11" si="0">E8*F8</f>
        <v>0</v>
      </c>
      <c r="H8" s="34" t="s">
        <v>108</v>
      </c>
    </row>
    <row r="9" spans="1:8" customFormat="1" ht="30.65" customHeight="1" x14ac:dyDescent="0.35">
      <c r="A9" s="205" t="s">
        <v>107</v>
      </c>
      <c r="B9" s="172"/>
      <c r="C9" s="172"/>
      <c r="D9" s="172"/>
      <c r="E9" s="44"/>
      <c r="F9" s="70"/>
      <c r="G9" s="47">
        <f t="shared" si="0"/>
        <v>0</v>
      </c>
      <c r="H9" s="34" t="s">
        <v>108</v>
      </c>
    </row>
    <row r="10" spans="1:8" customFormat="1" ht="30.65" customHeight="1" x14ac:dyDescent="0.35">
      <c r="A10" s="176" t="s">
        <v>87</v>
      </c>
      <c r="B10" s="172"/>
      <c r="C10" s="172"/>
      <c r="D10" s="172"/>
      <c r="E10" s="44"/>
      <c r="F10" s="70"/>
      <c r="G10" s="47">
        <f t="shared" si="0"/>
        <v>0</v>
      </c>
      <c r="H10" s="48"/>
    </row>
    <row r="11" spans="1:8" customFormat="1" ht="30.65" customHeight="1" x14ac:dyDescent="0.35">
      <c r="A11" s="176" t="s">
        <v>87</v>
      </c>
      <c r="B11" s="172"/>
      <c r="C11" s="172"/>
      <c r="D11" s="172"/>
      <c r="E11" s="44"/>
      <c r="F11" s="70"/>
      <c r="G11" s="47">
        <f t="shared" si="0"/>
        <v>0</v>
      </c>
      <c r="H11" s="48"/>
    </row>
    <row r="12" spans="1:8" customFormat="1" x14ac:dyDescent="0.35">
      <c r="A12" s="171" t="s">
        <v>109</v>
      </c>
      <c r="B12" s="171"/>
      <c r="C12" s="171"/>
      <c r="D12" s="171"/>
      <c r="E12" s="50" t="s">
        <v>40</v>
      </c>
      <c r="F12" s="67"/>
      <c r="G12" s="53">
        <f>SUM(G8:G11)</f>
        <v>0</v>
      </c>
      <c r="H12" s="34"/>
    </row>
    <row r="13" spans="1:8" customFormat="1" x14ac:dyDescent="0.35">
      <c r="A13" s="1"/>
      <c r="B13" s="6"/>
      <c r="C13" s="7"/>
      <c r="D13" s="8"/>
      <c r="E13" s="1"/>
    </row>
  </sheetData>
  <mergeCells count="12">
    <mergeCell ref="A6:D6"/>
    <mergeCell ref="A12:D12"/>
    <mergeCell ref="A1:B1"/>
    <mergeCell ref="A2:B2"/>
    <mergeCell ref="A3:B3"/>
    <mergeCell ref="A4:B4"/>
    <mergeCell ref="A5:B5"/>
    <mergeCell ref="A8:D8"/>
    <mergeCell ref="A9:D9"/>
    <mergeCell ref="A10:D10"/>
    <mergeCell ref="A11:D11"/>
    <mergeCell ref="A7:G7"/>
  </mergeCells>
  <hyperlinks>
    <hyperlink ref="H6" r:id="rId1" display="WBDG - AFMAN 32-1084" xr:uid="{B5847A49-7A39-4D5A-BFB8-284688F1B52A}"/>
  </hyperlinks>
  <printOptions horizontalCentered="1"/>
  <pageMargins left="0.25" right="0.25" top="0.75" bottom="0.75" header="0.3" footer="0.3"/>
  <pageSetup paperSize="17" scale="98" fitToHeight="0" orientation="landscape" horizontalDpi="300" verticalDpi="300" r:id="rId2"/>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A91F856-2866-4DA5-85D0-7507D660BC38}">
          <x14:formula1>
            <xm:f>'Sheet References'!$L$1:$L$877</xm:f>
          </x14:formula1>
          <xm:sqref>E1 G1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V1009"/>
  <sheetViews>
    <sheetView topLeftCell="I1" workbookViewId="0">
      <pane ySplit="1" topLeftCell="A98" activePane="bottomLeft" state="frozen"/>
      <selection pane="bottomLeft" activeCell="Q114" sqref="Q114"/>
    </sheetView>
  </sheetViews>
  <sheetFormatPr defaultColWidth="8.7265625" defaultRowHeight="14.5" x14ac:dyDescent="0.35"/>
  <cols>
    <col min="1" max="1" width="35" bestFit="1" customWidth="1"/>
    <col min="2" max="2" width="20.453125" customWidth="1"/>
    <col min="5" max="5" width="14.7265625" bestFit="1" customWidth="1"/>
    <col min="8" max="8" width="55.54296875" customWidth="1"/>
    <col min="9" max="9" width="16.26953125" customWidth="1"/>
    <col min="12" max="12" width="13.453125" style="9" bestFit="1" customWidth="1"/>
    <col min="13" max="13" width="66" bestFit="1" customWidth="1"/>
    <col min="14" max="14" width="66" customWidth="1"/>
    <col min="15" max="15" width="66" style="27" customWidth="1"/>
    <col min="17" max="17" width="14.26953125" style="9" customWidth="1"/>
    <col min="18" max="18" width="12" style="9" customWidth="1"/>
    <col min="19" max="19" width="16.453125" style="9" customWidth="1"/>
    <col min="20" max="21" width="12.26953125" style="9" customWidth="1"/>
    <col min="22" max="22" width="13.7265625" style="9" customWidth="1"/>
  </cols>
  <sheetData>
    <row r="1" spans="1:22" x14ac:dyDescent="0.35">
      <c r="A1" s="17" t="s">
        <v>110</v>
      </c>
      <c r="B1" s="17" t="s">
        <v>111</v>
      </c>
      <c r="E1" s="23" t="s">
        <v>34</v>
      </c>
      <c r="H1" s="21" t="s">
        <v>60</v>
      </c>
      <c r="I1" s="22" t="s">
        <v>112</v>
      </c>
      <c r="L1" s="92" t="s">
        <v>3</v>
      </c>
      <c r="M1" s="93" t="s">
        <v>113</v>
      </c>
      <c r="N1" s="93" t="s">
        <v>114</v>
      </c>
      <c r="O1" s="94" t="s">
        <v>115</v>
      </c>
      <c r="P1" t="s">
        <v>116</v>
      </c>
      <c r="Q1" s="11" t="s">
        <v>117</v>
      </c>
      <c r="R1" s="12" t="s">
        <v>118</v>
      </c>
      <c r="S1" s="12" t="s">
        <v>119</v>
      </c>
      <c r="T1" s="12" t="s">
        <v>120</v>
      </c>
      <c r="U1" s="13" t="s">
        <v>121</v>
      </c>
      <c r="V1" s="12" t="s">
        <v>122</v>
      </c>
    </row>
    <row r="2" spans="1:22" x14ac:dyDescent="0.35">
      <c r="A2" t="s">
        <v>123</v>
      </c>
      <c r="B2">
        <v>300</v>
      </c>
      <c r="E2" t="s">
        <v>124</v>
      </c>
      <c r="H2" t="s">
        <v>125</v>
      </c>
      <c r="I2" s="3" t="s">
        <v>126</v>
      </c>
      <c r="L2" s="95">
        <v>111111</v>
      </c>
      <c r="M2" s="96" t="s">
        <v>127</v>
      </c>
      <c r="N2" s="96" t="s">
        <v>5524</v>
      </c>
      <c r="O2" s="97" t="s">
        <v>128</v>
      </c>
      <c r="P2" t="s">
        <v>116</v>
      </c>
      <c r="Q2" s="14">
        <v>0</v>
      </c>
      <c r="R2" s="29"/>
      <c r="S2" s="29"/>
      <c r="T2" s="29"/>
      <c r="U2" s="29"/>
      <c r="V2" s="14">
        <v>0</v>
      </c>
    </row>
    <row r="3" spans="1:22" x14ac:dyDescent="0.35">
      <c r="A3" t="s">
        <v>129</v>
      </c>
      <c r="B3">
        <v>160</v>
      </c>
      <c r="E3" t="s">
        <v>130</v>
      </c>
      <c r="H3" t="s">
        <v>55</v>
      </c>
      <c r="I3" s="3">
        <v>8</v>
      </c>
      <c r="L3" s="98">
        <v>111115</v>
      </c>
      <c r="M3" s="99" t="s">
        <v>131</v>
      </c>
      <c r="N3" s="99" t="s">
        <v>132</v>
      </c>
      <c r="O3" s="100" t="s">
        <v>133</v>
      </c>
      <c r="P3" t="s">
        <v>116</v>
      </c>
      <c r="Q3" s="14">
        <v>1</v>
      </c>
      <c r="R3" s="14">
        <v>9</v>
      </c>
      <c r="S3" s="14"/>
      <c r="T3" s="14"/>
      <c r="U3" s="14"/>
      <c r="V3" s="14">
        <v>150</v>
      </c>
    </row>
    <row r="4" spans="1:22" x14ac:dyDescent="0.35">
      <c r="A4" t="s">
        <v>134</v>
      </c>
      <c r="B4">
        <v>140</v>
      </c>
      <c r="E4" t="s">
        <v>135</v>
      </c>
      <c r="H4" t="s">
        <v>136</v>
      </c>
      <c r="I4" s="3">
        <v>15</v>
      </c>
      <c r="L4" s="95">
        <v>111310</v>
      </c>
      <c r="M4" s="96" t="s">
        <v>137</v>
      </c>
      <c r="N4" s="96" t="s">
        <v>5525</v>
      </c>
      <c r="O4" s="97" t="s">
        <v>138</v>
      </c>
      <c r="P4" t="s">
        <v>116</v>
      </c>
      <c r="Q4" s="9">
        <v>10</v>
      </c>
      <c r="R4" s="9">
        <v>49</v>
      </c>
      <c r="S4" s="9">
        <v>10</v>
      </c>
      <c r="T4" s="9">
        <v>150</v>
      </c>
      <c r="U4" s="9">
        <v>0</v>
      </c>
      <c r="V4" s="9">
        <v>150</v>
      </c>
    </row>
    <row r="5" spans="1:22" x14ac:dyDescent="0.35">
      <c r="A5" t="s">
        <v>139</v>
      </c>
      <c r="B5">
        <v>100</v>
      </c>
      <c r="E5" t="s">
        <v>140</v>
      </c>
      <c r="H5" t="s">
        <v>58</v>
      </c>
      <c r="I5" s="3">
        <v>3</v>
      </c>
      <c r="L5" s="98">
        <v>111411</v>
      </c>
      <c r="M5" s="99" t="s">
        <v>141</v>
      </c>
      <c r="N5" s="99" t="s">
        <v>142</v>
      </c>
      <c r="O5" s="100" t="s">
        <v>143</v>
      </c>
      <c r="P5" t="s">
        <v>116</v>
      </c>
      <c r="Q5" s="9">
        <v>50</v>
      </c>
      <c r="R5" s="9">
        <v>99</v>
      </c>
      <c r="S5" s="9">
        <v>10</v>
      </c>
      <c r="T5" s="9">
        <v>150</v>
      </c>
      <c r="U5" s="9">
        <v>500</v>
      </c>
      <c r="V5" s="9">
        <v>650</v>
      </c>
    </row>
    <row r="6" spans="1:22" x14ac:dyDescent="0.35">
      <c r="A6" t="s">
        <v>144</v>
      </c>
      <c r="B6">
        <v>65</v>
      </c>
      <c r="E6" t="s">
        <v>145</v>
      </c>
      <c r="H6" t="s">
        <v>146</v>
      </c>
      <c r="I6" s="3">
        <v>25</v>
      </c>
      <c r="L6" s="95">
        <v>111500</v>
      </c>
      <c r="M6" s="96" t="s">
        <v>147</v>
      </c>
      <c r="N6" s="96" t="s">
        <v>5526</v>
      </c>
      <c r="O6" s="97" t="s">
        <v>138</v>
      </c>
      <c r="P6" t="s">
        <v>116</v>
      </c>
      <c r="Q6" s="9">
        <v>100</v>
      </c>
      <c r="R6" s="9">
        <v>149</v>
      </c>
      <c r="S6" s="9">
        <v>20</v>
      </c>
      <c r="T6" s="9">
        <v>300</v>
      </c>
      <c r="U6" s="9">
        <v>1150</v>
      </c>
      <c r="V6" s="9">
        <v>1450</v>
      </c>
    </row>
    <row r="7" spans="1:22" x14ac:dyDescent="0.35">
      <c r="A7" t="s">
        <v>148</v>
      </c>
      <c r="B7">
        <v>36</v>
      </c>
      <c r="E7" t="s">
        <v>149</v>
      </c>
      <c r="H7" t="s">
        <v>150</v>
      </c>
      <c r="I7" s="3">
        <v>30</v>
      </c>
      <c r="L7" s="98">
        <v>112210</v>
      </c>
      <c r="M7" s="99" t="s">
        <v>151</v>
      </c>
      <c r="N7" s="99" t="s">
        <v>5527</v>
      </c>
      <c r="O7" s="100" t="s">
        <v>138</v>
      </c>
      <c r="P7" t="s">
        <v>116</v>
      </c>
      <c r="Q7" s="9">
        <v>150</v>
      </c>
      <c r="R7" s="9">
        <v>249</v>
      </c>
      <c r="S7" s="9">
        <v>30</v>
      </c>
      <c r="T7" s="9">
        <v>450</v>
      </c>
      <c r="U7" s="9">
        <v>1350</v>
      </c>
      <c r="V7" s="9">
        <v>1800</v>
      </c>
    </row>
    <row r="8" spans="1:22" x14ac:dyDescent="0.35">
      <c r="A8" t="s">
        <v>104</v>
      </c>
      <c r="B8">
        <v>36</v>
      </c>
      <c r="E8" t="s">
        <v>152</v>
      </c>
      <c r="G8" t="s">
        <v>153</v>
      </c>
      <c r="H8" t="s">
        <v>154</v>
      </c>
      <c r="I8" s="3">
        <v>40</v>
      </c>
      <c r="L8" s="95">
        <v>112211</v>
      </c>
      <c r="M8" s="96" t="s">
        <v>155</v>
      </c>
      <c r="N8" s="96" t="s">
        <v>156</v>
      </c>
      <c r="O8" s="97" t="s">
        <v>157</v>
      </c>
      <c r="P8" t="s">
        <v>116</v>
      </c>
      <c r="Q8" s="9">
        <v>250</v>
      </c>
      <c r="R8" s="9">
        <v>349</v>
      </c>
      <c r="S8" s="9">
        <v>40</v>
      </c>
      <c r="T8" s="9">
        <v>600</v>
      </c>
      <c r="U8" s="9">
        <v>1550</v>
      </c>
      <c r="V8" s="9">
        <v>2150</v>
      </c>
    </row>
    <row r="9" spans="1:22" x14ac:dyDescent="0.35">
      <c r="A9" t="s">
        <v>158</v>
      </c>
      <c r="B9">
        <v>20</v>
      </c>
      <c r="E9" t="s">
        <v>159</v>
      </c>
      <c r="H9" t="s">
        <v>160</v>
      </c>
      <c r="I9" s="3">
        <v>100</v>
      </c>
      <c r="L9" s="98">
        <v>113321</v>
      </c>
      <c r="M9" s="99" t="s">
        <v>161</v>
      </c>
      <c r="N9" s="99" t="s">
        <v>162</v>
      </c>
      <c r="O9" s="100" t="s">
        <v>163</v>
      </c>
      <c r="P9" t="s">
        <v>116</v>
      </c>
      <c r="Q9" s="9">
        <v>350</v>
      </c>
      <c r="R9" s="9">
        <v>449</v>
      </c>
      <c r="S9" s="9">
        <v>50</v>
      </c>
      <c r="T9" s="9">
        <v>750</v>
      </c>
      <c r="U9" s="9">
        <v>1750</v>
      </c>
      <c r="V9" s="9">
        <v>2500</v>
      </c>
    </row>
    <row r="10" spans="1:22" x14ac:dyDescent="0.35">
      <c r="A10" t="s">
        <v>164</v>
      </c>
      <c r="B10">
        <v>10</v>
      </c>
      <c r="E10" t="s">
        <v>165</v>
      </c>
      <c r="H10" t="s">
        <v>166</v>
      </c>
      <c r="I10" s="3" t="s">
        <v>167</v>
      </c>
      <c r="L10" s="95">
        <v>116116</v>
      </c>
      <c r="M10" s="96" t="s">
        <v>5452</v>
      </c>
      <c r="N10" s="96" t="s">
        <v>168</v>
      </c>
      <c r="O10" s="97" t="s">
        <v>169</v>
      </c>
      <c r="P10" t="s">
        <v>116</v>
      </c>
      <c r="Q10" s="9">
        <v>450</v>
      </c>
      <c r="R10" s="9">
        <v>549</v>
      </c>
      <c r="S10" s="9">
        <v>60</v>
      </c>
      <c r="T10" s="9">
        <v>900</v>
      </c>
      <c r="U10" s="9">
        <v>1950</v>
      </c>
      <c r="V10" s="9">
        <v>2850</v>
      </c>
    </row>
    <row r="11" spans="1:22" x14ac:dyDescent="0.35">
      <c r="E11" t="s">
        <v>170</v>
      </c>
      <c r="H11" t="s">
        <v>171</v>
      </c>
      <c r="I11" s="3">
        <v>20</v>
      </c>
      <c r="L11" s="98">
        <v>116401</v>
      </c>
      <c r="M11" s="99" t="s">
        <v>172</v>
      </c>
      <c r="N11" s="99" t="s">
        <v>5528</v>
      </c>
      <c r="O11" s="100" t="s">
        <v>173</v>
      </c>
      <c r="P11" t="s">
        <v>116</v>
      </c>
      <c r="Q11" s="9">
        <v>550</v>
      </c>
      <c r="R11" s="9">
        <v>649</v>
      </c>
      <c r="S11" s="9">
        <v>70</v>
      </c>
      <c r="T11" s="9">
        <v>1050</v>
      </c>
      <c r="U11" s="9">
        <v>2150</v>
      </c>
      <c r="V11" s="9">
        <v>3200</v>
      </c>
    </row>
    <row r="12" spans="1:22" x14ac:dyDescent="0.35">
      <c r="A12" t="s">
        <v>174</v>
      </c>
      <c r="E12" t="s">
        <v>175</v>
      </c>
      <c r="H12" t="s">
        <v>176</v>
      </c>
      <c r="I12" s="3">
        <v>150</v>
      </c>
      <c r="L12" s="95">
        <v>116402</v>
      </c>
      <c r="M12" s="96" t="s">
        <v>177</v>
      </c>
      <c r="N12" s="96" t="s">
        <v>178</v>
      </c>
      <c r="O12" s="97" t="s">
        <v>179</v>
      </c>
      <c r="P12" t="s">
        <v>116</v>
      </c>
      <c r="Q12" s="9">
        <v>650</v>
      </c>
      <c r="R12" s="9">
        <v>749</v>
      </c>
      <c r="S12" s="9">
        <v>80</v>
      </c>
      <c r="T12" s="9">
        <v>1200</v>
      </c>
      <c r="U12" s="9">
        <v>2350</v>
      </c>
      <c r="V12" s="9">
        <v>3550</v>
      </c>
    </row>
    <row r="13" spans="1:22" x14ac:dyDescent="0.35">
      <c r="A13" t="s">
        <v>180</v>
      </c>
      <c r="B13" t="s">
        <v>110</v>
      </c>
      <c r="E13" t="s">
        <v>181</v>
      </c>
      <c r="H13" t="s">
        <v>182</v>
      </c>
      <c r="I13" s="3">
        <v>80</v>
      </c>
      <c r="L13" s="98">
        <v>116642</v>
      </c>
      <c r="M13" s="99" t="s">
        <v>183</v>
      </c>
      <c r="N13" s="99" t="s">
        <v>184</v>
      </c>
      <c r="O13" s="100" t="s">
        <v>185</v>
      </c>
      <c r="P13" t="s">
        <v>116</v>
      </c>
      <c r="Q13" s="9">
        <v>750</v>
      </c>
      <c r="R13" s="9">
        <v>849</v>
      </c>
      <c r="S13" s="9">
        <v>90</v>
      </c>
      <c r="T13" s="9">
        <v>1350</v>
      </c>
      <c r="U13" s="9">
        <v>2550</v>
      </c>
      <c r="V13" s="9">
        <v>3900</v>
      </c>
    </row>
    <row r="14" spans="1:22" x14ac:dyDescent="0.35">
      <c r="A14" t="s">
        <v>186</v>
      </c>
      <c r="B14" t="s">
        <v>134</v>
      </c>
      <c r="E14" t="s">
        <v>187</v>
      </c>
      <c r="H14" t="s">
        <v>188</v>
      </c>
      <c r="I14" s="3">
        <v>40</v>
      </c>
      <c r="L14" s="95">
        <v>116661</v>
      </c>
      <c r="M14" s="96" t="s">
        <v>189</v>
      </c>
      <c r="N14" s="96" t="s">
        <v>190</v>
      </c>
      <c r="O14" s="97" t="s">
        <v>191</v>
      </c>
      <c r="P14" t="s">
        <v>116</v>
      </c>
      <c r="Q14" s="9">
        <v>850</v>
      </c>
      <c r="R14" s="9">
        <v>949</v>
      </c>
      <c r="S14" s="9">
        <v>100</v>
      </c>
      <c r="T14" s="9">
        <v>1500</v>
      </c>
      <c r="U14" s="9">
        <v>2750</v>
      </c>
      <c r="V14" s="9">
        <v>4250</v>
      </c>
    </row>
    <row r="15" spans="1:22" x14ac:dyDescent="0.35">
      <c r="A15" t="s">
        <v>192</v>
      </c>
      <c r="B15" t="s">
        <v>134</v>
      </c>
      <c r="E15" t="s">
        <v>193</v>
      </c>
      <c r="H15" t="s">
        <v>194</v>
      </c>
      <c r="I15" s="3">
        <v>690</v>
      </c>
      <c r="L15" s="98">
        <v>116662</v>
      </c>
      <c r="M15" s="99" t="s">
        <v>195</v>
      </c>
      <c r="N15" s="99" t="s">
        <v>196</v>
      </c>
      <c r="O15" s="100" t="s">
        <v>197</v>
      </c>
      <c r="P15" t="s">
        <v>116</v>
      </c>
      <c r="Q15" s="9">
        <v>950</v>
      </c>
      <c r="R15" s="9">
        <v>1049</v>
      </c>
      <c r="S15" s="9">
        <v>110</v>
      </c>
      <c r="T15" s="9">
        <v>1650</v>
      </c>
      <c r="U15" s="9">
        <v>2950</v>
      </c>
      <c r="V15" s="9">
        <v>4600</v>
      </c>
    </row>
    <row r="16" spans="1:22" x14ac:dyDescent="0.35">
      <c r="A16" t="s">
        <v>198</v>
      </c>
      <c r="B16" t="s">
        <v>139</v>
      </c>
      <c r="E16" t="s">
        <v>199</v>
      </c>
      <c r="H16" t="s">
        <v>200</v>
      </c>
      <c r="I16" s="3">
        <v>450</v>
      </c>
      <c r="L16" s="95">
        <v>116663</v>
      </c>
      <c r="M16" s="96" t="s">
        <v>201</v>
      </c>
      <c r="N16" s="96" t="s">
        <v>202</v>
      </c>
      <c r="O16" s="97" t="s">
        <v>203</v>
      </c>
      <c r="P16" t="s">
        <v>116</v>
      </c>
      <c r="Q16" s="9">
        <v>1050</v>
      </c>
      <c r="R16" s="9">
        <v>1149</v>
      </c>
      <c r="S16" s="9">
        <v>120</v>
      </c>
      <c r="T16" s="9">
        <v>1800</v>
      </c>
      <c r="U16" s="9">
        <v>3150</v>
      </c>
      <c r="V16" s="9">
        <v>4950</v>
      </c>
    </row>
    <row r="17" spans="1:22" x14ac:dyDescent="0.35">
      <c r="A17" t="s">
        <v>204</v>
      </c>
      <c r="B17" t="s">
        <v>134</v>
      </c>
      <c r="E17" t="s">
        <v>205</v>
      </c>
      <c r="H17" t="s">
        <v>206</v>
      </c>
      <c r="I17" s="3" t="s">
        <v>126</v>
      </c>
      <c r="L17" s="98">
        <v>116664</v>
      </c>
      <c r="M17" s="99" t="s">
        <v>207</v>
      </c>
      <c r="N17" s="99" t="s">
        <v>208</v>
      </c>
      <c r="O17" s="100" t="s">
        <v>209</v>
      </c>
      <c r="P17" t="s">
        <v>116</v>
      </c>
      <c r="Q17" s="9">
        <v>1150</v>
      </c>
      <c r="R17" s="9">
        <v>1249</v>
      </c>
      <c r="S17" s="9">
        <v>130</v>
      </c>
      <c r="T17" s="9">
        <v>1950</v>
      </c>
      <c r="U17" s="9">
        <v>3350</v>
      </c>
      <c r="V17" s="9">
        <v>5300</v>
      </c>
    </row>
    <row r="18" spans="1:22" x14ac:dyDescent="0.35">
      <c r="A18" t="s">
        <v>210</v>
      </c>
      <c r="B18" t="s">
        <v>139</v>
      </c>
      <c r="E18" t="s">
        <v>211</v>
      </c>
      <c r="H18" t="s">
        <v>212</v>
      </c>
      <c r="I18" s="3">
        <v>60</v>
      </c>
      <c r="L18" s="95">
        <v>116665</v>
      </c>
      <c r="M18" s="96" t="s">
        <v>5453</v>
      </c>
      <c r="N18" s="96" t="s">
        <v>5529</v>
      </c>
      <c r="O18" s="97" t="s">
        <v>213</v>
      </c>
      <c r="P18" t="s">
        <v>116</v>
      </c>
      <c r="Q18" s="9">
        <v>1250</v>
      </c>
      <c r="R18" s="9">
        <v>1349</v>
      </c>
      <c r="S18" s="9">
        <v>140</v>
      </c>
      <c r="T18" s="9">
        <v>2100</v>
      </c>
      <c r="U18" s="9">
        <v>3550</v>
      </c>
      <c r="V18" s="9">
        <v>5650</v>
      </c>
    </row>
    <row r="19" spans="1:22" ht="15.5" x14ac:dyDescent="0.35">
      <c r="A19" s="24" t="s">
        <v>214</v>
      </c>
      <c r="B19" t="s">
        <v>139</v>
      </c>
      <c r="E19" t="s">
        <v>215</v>
      </c>
      <c r="H19" t="s">
        <v>216</v>
      </c>
      <c r="I19" s="3">
        <v>535</v>
      </c>
      <c r="L19" s="98">
        <v>116666</v>
      </c>
      <c r="M19" s="99" t="s">
        <v>217</v>
      </c>
      <c r="N19" s="99" t="s">
        <v>218</v>
      </c>
      <c r="O19" s="100" t="s">
        <v>219</v>
      </c>
      <c r="P19" t="s">
        <v>116</v>
      </c>
      <c r="Q19" s="9">
        <v>1350</v>
      </c>
      <c r="R19" s="9">
        <v>1449</v>
      </c>
      <c r="S19" s="9">
        <v>150</v>
      </c>
      <c r="T19" s="9">
        <v>2250</v>
      </c>
      <c r="U19" s="9">
        <v>3750</v>
      </c>
      <c r="V19" s="9">
        <v>6000</v>
      </c>
    </row>
    <row r="20" spans="1:22" x14ac:dyDescent="0.35">
      <c r="A20" t="s">
        <v>220</v>
      </c>
      <c r="B20" t="s">
        <v>123</v>
      </c>
      <c r="E20" t="s">
        <v>221</v>
      </c>
      <c r="H20" t="s">
        <v>222</v>
      </c>
      <c r="I20" s="3">
        <v>100</v>
      </c>
      <c r="L20" s="95">
        <v>116667</v>
      </c>
      <c r="M20" s="96" t="s">
        <v>2995</v>
      </c>
      <c r="N20" s="96" t="s">
        <v>223</v>
      </c>
      <c r="O20" s="97" t="s">
        <v>224</v>
      </c>
      <c r="P20" t="s">
        <v>116</v>
      </c>
      <c r="Q20" s="9">
        <v>1450</v>
      </c>
      <c r="R20" s="9">
        <v>1549</v>
      </c>
      <c r="S20" s="9">
        <v>160</v>
      </c>
      <c r="T20" s="9">
        <v>2400</v>
      </c>
      <c r="U20" s="9">
        <v>3950</v>
      </c>
      <c r="V20" s="9">
        <v>6350</v>
      </c>
    </row>
    <row r="21" spans="1:22" x14ac:dyDescent="0.35">
      <c r="A21" t="s">
        <v>225</v>
      </c>
      <c r="B21" t="s">
        <v>123</v>
      </c>
      <c r="E21" t="s">
        <v>226</v>
      </c>
      <c r="H21" t="s">
        <v>227</v>
      </c>
      <c r="I21" s="3">
        <v>10</v>
      </c>
      <c r="L21" s="98">
        <v>116668</v>
      </c>
      <c r="M21" s="99" t="s">
        <v>228</v>
      </c>
      <c r="N21" s="99" t="s">
        <v>229</v>
      </c>
      <c r="O21" s="100" t="s">
        <v>230</v>
      </c>
      <c r="P21" t="s">
        <v>116</v>
      </c>
      <c r="Q21" s="9">
        <v>1550</v>
      </c>
      <c r="R21" s="9">
        <v>1649</v>
      </c>
      <c r="S21" s="9">
        <v>170</v>
      </c>
      <c r="T21" s="9">
        <v>2550</v>
      </c>
      <c r="U21" s="9">
        <v>4150</v>
      </c>
      <c r="V21" s="9">
        <v>6700</v>
      </c>
    </row>
    <row r="22" spans="1:22" x14ac:dyDescent="0.35">
      <c r="A22" t="s">
        <v>231</v>
      </c>
      <c r="B22" t="s">
        <v>123</v>
      </c>
      <c r="E22" t="s">
        <v>232</v>
      </c>
      <c r="H22" t="s">
        <v>233</v>
      </c>
      <c r="I22" s="3">
        <v>100</v>
      </c>
      <c r="L22" s="95">
        <v>116672</v>
      </c>
      <c r="M22" s="96" t="s">
        <v>5454</v>
      </c>
      <c r="N22" s="96" t="s">
        <v>234</v>
      </c>
      <c r="O22" s="97" t="s">
        <v>235</v>
      </c>
      <c r="P22" t="s">
        <v>116</v>
      </c>
      <c r="Q22" s="9">
        <v>1650</v>
      </c>
      <c r="R22" s="9">
        <v>1749</v>
      </c>
      <c r="S22" s="9">
        <v>180</v>
      </c>
      <c r="T22" s="9">
        <v>2700</v>
      </c>
      <c r="U22" s="9">
        <v>4350</v>
      </c>
      <c r="V22" s="9">
        <v>7050</v>
      </c>
    </row>
    <row r="23" spans="1:22" x14ac:dyDescent="0.35">
      <c r="A23" t="s">
        <v>236</v>
      </c>
      <c r="B23" t="s">
        <v>123</v>
      </c>
      <c r="E23" t="s">
        <v>237</v>
      </c>
      <c r="H23" t="s">
        <v>238</v>
      </c>
      <c r="I23" s="3" t="s">
        <v>126</v>
      </c>
      <c r="L23" s="98">
        <v>116922</v>
      </c>
      <c r="M23" s="99" t="s">
        <v>239</v>
      </c>
      <c r="N23" s="99" t="s">
        <v>240</v>
      </c>
      <c r="O23" s="100" t="s">
        <v>241</v>
      </c>
      <c r="P23" t="s">
        <v>116</v>
      </c>
      <c r="Q23" s="9">
        <v>1750</v>
      </c>
      <c r="R23" s="9">
        <v>1849</v>
      </c>
      <c r="S23" s="9">
        <v>190</v>
      </c>
      <c r="T23" s="9">
        <v>2850</v>
      </c>
      <c r="U23" s="9">
        <v>4550</v>
      </c>
      <c r="V23" s="9">
        <v>7400</v>
      </c>
    </row>
    <row r="24" spans="1:22" x14ac:dyDescent="0.35">
      <c r="A24" t="s">
        <v>242</v>
      </c>
      <c r="B24" t="s">
        <v>134</v>
      </c>
      <c r="E24" t="s">
        <v>243</v>
      </c>
      <c r="H24" t="s">
        <v>244</v>
      </c>
      <c r="I24" s="3">
        <v>4</v>
      </c>
      <c r="L24" s="95">
        <v>116933</v>
      </c>
      <c r="M24" s="96" t="s">
        <v>245</v>
      </c>
      <c r="N24" s="96" t="s">
        <v>246</v>
      </c>
      <c r="O24" s="97" t="s">
        <v>247</v>
      </c>
      <c r="P24" t="s">
        <v>116</v>
      </c>
      <c r="Q24" s="9">
        <v>1850</v>
      </c>
      <c r="R24" s="9">
        <v>1949</v>
      </c>
      <c r="S24" s="9">
        <v>200</v>
      </c>
      <c r="T24" s="9">
        <v>3000</v>
      </c>
      <c r="U24" s="9">
        <v>4750</v>
      </c>
      <c r="V24" s="9">
        <v>7750</v>
      </c>
    </row>
    <row r="25" spans="1:22" x14ac:dyDescent="0.35">
      <c r="A25" t="s">
        <v>35</v>
      </c>
      <c r="B25" t="s">
        <v>129</v>
      </c>
      <c r="E25" t="s">
        <v>248</v>
      </c>
      <c r="H25" t="s">
        <v>249</v>
      </c>
      <c r="I25" s="3" t="s">
        <v>126</v>
      </c>
      <c r="L25" s="98">
        <v>116945</v>
      </c>
      <c r="M25" s="99" t="s">
        <v>250</v>
      </c>
      <c r="N25" s="99" t="s">
        <v>251</v>
      </c>
      <c r="O25" s="100" t="s">
        <v>252</v>
      </c>
      <c r="P25" t="s">
        <v>116</v>
      </c>
      <c r="Q25" s="9">
        <v>1950</v>
      </c>
      <c r="R25" s="9">
        <v>2049</v>
      </c>
      <c r="S25" s="9">
        <v>210</v>
      </c>
      <c r="T25" s="9">
        <v>3150</v>
      </c>
      <c r="U25" s="9">
        <v>4950</v>
      </c>
      <c r="V25" s="9">
        <v>8100</v>
      </c>
    </row>
    <row r="26" spans="1:22" x14ac:dyDescent="0.35">
      <c r="A26" t="s">
        <v>253</v>
      </c>
      <c r="B26" t="s">
        <v>129</v>
      </c>
      <c r="E26" t="s">
        <v>254</v>
      </c>
      <c r="H26" t="s">
        <v>255</v>
      </c>
      <c r="I26" s="3">
        <v>690</v>
      </c>
      <c r="L26" s="95">
        <v>121111</v>
      </c>
      <c r="M26" s="96" t="s">
        <v>5455</v>
      </c>
      <c r="N26" s="96" t="s">
        <v>5530</v>
      </c>
      <c r="O26" s="97" t="s">
        <v>256</v>
      </c>
      <c r="P26" t="s">
        <v>116</v>
      </c>
      <c r="Q26" s="9">
        <v>2050</v>
      </c>
      <c r="R26" s="9">
        <v>2149</v>
      </c>
      <c r="S26" s="9">
        <v>220</v>
      </c>
      <c r="T26" s="9">
        <v>3300</v>
      </c>
      <c r="U26" s="9">
        <v>5150</v>
      </c>
      <c r="V26" s="9">
        <v>8450</v>
      </c>
    </row>
    <row r="27" spans="1:22" x14ac:dyDescent="0.35">
      <c r="A27" t="s">
        <v>257</v>
      </c>
      <c r="B27" t="s">
        <v>123</v>
      </c>
      <c r="E27" t="s">
        <v>258</v>
      </c>
      <c r="H27" t="s">
        <v>259</v>
      </c>
      <c r="I27" s="3">
        <v>450</v>
      </c>
      <c r="L27" s="98">
        <v>121115</v>
      </c>
      <c r="M27" s="99" t="s">
        <v>5456</v>
      </c>
      <c r="N27" s="99" t="s">
        <v>5531</v>
      </c>
      <c r="O27" s="100" t="s">
        <v>260</v>
      </c>
      <c r="P27" t="s">
        <v>116</v>
      </c>
    </row>
    <row r="28" spans="1:22" x14ac:dyDescent="0.35">
      <c r="A28" t="s">
        <v>261</v>
      </c>
      <c r="B28" t="s">
        <v>123</v>
      </c>
      <c r="E28" t="s">
        <v>262</v>
      </c>
      <c r="H28" t="s">
        <v>57</v>
      </c>
      <c r="I28" s="3" t="s">
        <v>263</v>
      </c>
      <c r="L28" s="95">
        <v>121122</v>
      </c>
      <c r="M28" s="96" t="s">
        <v>5457</v>
      </c>
      <c r="N28" s="96" t="s">
        <v>5532</v>
      </c>
      <c r="O28" s="97" t="s">
        <v>264</v>
      </c>
      <c r="P28" t="s">
        <v>116</v>
      </c>
    </row>
    <row r="29" spans="1:22" x14ac:dyDescent="0.35">
      <c r="A29" t="s">
        <v>265</v>
      </c>
      <c r="B29" t="s">
        <v>123</v>
      </c>
      <c r="E29" t="s">
        <v>266</v>
      </c>
      <c r="H29" t="s">
        <v>267</v>
      </c>
      <c r="I29" s="3">
        <v>690</v>
      </c>
      <c r="L29" s="98">
        <v>121124</v>
      </c>
      <c r="M29" s="99" t="s">
        <v>268</v>
      </c>
      <c r="N29" s="99" t="s">
        <v>5533</v>
      </c>
      <c r="O29" s="100" t="s">
        <v>269</v>
      </c>
      <c r="P29" t="s">
        <v>116</v>
      </c>
      <c r="Q29" s="18" t="s">
        <v>270</v>
      </c>
    </row>
    <row r="30" spans="1:22" x14ac:dyDescent="0.35">
      <c r="A30" t="s">
        <v>271</v>
      </c>
      <c r="B30" t="s">
        <v>123</v>
      </c>
      <c r="E30" t="s">
        <v>272</v>
      </c>
      <c r="H30" t="s">
        <v>273</v>
      </c>
      <c r="I30" s="3">
        <v>150</v>
      </c>
      <c r="L30" s="95">
        <v>122111</v>
      </c>
      <c r="M30" s="96" t="s">
        <v>5458</v>
      </c>
      <c r="N30" s="96" t="s">
        <v>274</v>
      </c>
      <c r="O30" s="97" t="s">
        <v>275</v>
      </c>
      <c r="P30" t="s">
        <v>116</v>
      </c>
      <c r="Q30" s="9" t="s">
        <v>117</v>
      </c>
      <c r="R30" s="9" t="s">
        <v>276</v>
      </c>
      <c r="S30" s="9" t="s">
        <v>277</v>
      </c>
      <c r="U30"/>
      <c r="V30"/>
    </row>
    <row r="31" spans="1:22" x14ac:dyDescent="0.35">
      <c r="A31" t="s">
        <v>278</v>
      </c>
      <c r="B31" t="s">
        <v>123</v>
      </c>
      <c r="E31" t="s">
        <v>279</v>
      </c>
      <c r="H31" t="s">
        <v>280</v>
      </c>
      <c r="I31" s="3">
        <v>400</v>
      </c>
      <c r="L31" s="98">
        <v>123335</v>
      </c>
      <c r="M31" s="99" t="s">
        <v>5459</v>
      </c>
      <c r="N31" s="99" t="s">
        <v>5534</v>
      </c>
      <c r="O31" s="100" t="s">
        <v>281</v>
      </c>
      <c r="P31" t="s">
        <v>116</v>
      </c>
      <c r="Q31" s="9">
        <v>1</v>
      </c>
      <c r="R31" s="9">
        <v>10</v>
      </c>
      <c r="S31" s="9">
        <v>80</v>
      </c>
      <c r="U31"/>
      <c r="V31"/>
    </row>
    <row r="32" spans="1:22" x14ac:dyDescent="0.35">
      <c r="A32" t="s">
        <v>36</v>
      </c>
      <c r="B32" t="s">
        <v>134</v>
      </c>
      <c r="E32" t="s">
        <v>282</v>
      </c>
      <c r="H32" t="s">
        <v>283</v>
      </c>
      <c r="I32" s="3">
        <v>36</v>
      </c>
      <c r="L32" s="95">
        <v>124131</v>
      </c>
      <c r="M32" s="96" t="s">
        <v>5460</v>
      </c>
      <c r="N32" s="96" t="s">
        <v>5535</v>
      </c>
      <c r="O32" s="97" t="s">
        <v>284</v>
      </c>
      <c r="P32" t="s">
        <v>116</v>
      </c>
      <c r="Q32" s="9">
        <v>11</v>
      </c>
      <c r="R32" s="9">
        <v>19</v>
      </c>
      <c r="S32" s="9">
        <v>80</v>
      </c>
      <c r="U32"/>
      <c r="V32"/>
    </row>
    <row r="33" spans="1:22" x14ac:dyDescent="0.35">
      <c r="A33" t="s">
        <v>285</v>
      </c>
      <c r="B33" t="s">
        <v>134</v>
      </c>
      <c r="E33" t="s">
        <v>286</v>
      </c>
      <c r="H33" t="s">
        <v>287</v>
      </c>
      <c r="I33" s="3">
        <v>6</v>
      </c>
      <c r="L33" s="98">
        <v>124132</v>
      </c>
      <c r="M33" s="99" t="s">
        <v>288</v>
      </c>
      <c r="N33" s="99" t="s">
        <v>289</v>
      </c>
      <c r="O33" s="100" t="s">
        <v>290</v>
      </c>
      <c r="P33" t="s">
        <v>116</v>
      </c>
      <c r="Q33" s="9">
        <v>20</v>
      </c>
      <c r="R33" s="9">
        <v>39</v>
      </c>
      <c r="S33" s="9">
        <v>160</v>
      </c>
      <c r="U33"/>
      <c r="V33"/>
    </row>
    <row r="34" spans="1:22" x14ac:dyDescent="0.35">
      <c r="A34" t="s">
        <v>33</v>
      </c>
      <c r="B34" t="s">
        <v>123</v>
      </c>
      <c r="E34" t="s">
        <v>291</v>
      </c>
      <c r="H34" t="s">
        <v>292</v>
      </c>
      <c r="I34" s="3" t="s">
        <v>126</v>
      </c>
      <c r="L34" s="95">
        <v>124134</v>
      </c>
      <c r="M34" s="96" t="s">
        <v>5461</v>
      </c>
      <c r="N34" s="96" t="s">
        <v>5536</v>
      </c>
      <c r="O34" s="97" t="s">
        <v>293</v>
      </c>
      <c r="P34" t="s">
        <v>116</v>
      </c>
      <c r="Q34" s="9">
        <v>40</v>
      </c>
      <c r="R34" s="9">
        <v>59</v>
      </c>
      <c r="S34" s="9">
        <v>260</v>
      </c>
      <c r="U34"/>
      <c r="V34"/>
    </row>
    <row r="35" spans="1:22" x14ac:dyDescent="0.35">
      <c r="A35" t="s">
        <v>102</v>
      </c>
      <c r="B35" t="s">
        <v>123</v>
      </c>
      <c r="E35" t="s">
        <v>294</v>
      </c>
      <c r="H35" t="s">
        <v>295</v>
      </c>
      <c r="I35" s="3">
        <v>35</v>
      </c>
      <c r="L35" s="98">
        <v>124135</v>
      </c>
      <c r="M35" s="99" t="s">
        <v>5462</v>
      </c>
      <c r="N35" s="99" t="s">
        <v>5537</v>
      </c>
      <c r="O35" s="100" t="s">
        <v>296</v>
      </c>
      <c r="P35" t="s">
        <v>116</v>
      </c>
      <c r="Q35" s="9">
        <v>60</v>
      </c>
      <c r="R35" s="9">
        <v>79</v>
      </c>
      <c r="S35" s="9">
        <v>340</v>
      </c>
      <c r="U35"/>
      <c r="V35"/>
    </row>
    <row r="36" spans="1:22" x14ac:dyDescent="0.35">
      <c r="A36" t="s">
        <v>297</v>
      </c>
      <c r="B36" t="s">
        <v>139</v>
      </c>
      <c r="E36" t="s">
        <v>298</v>
      </c>
      <c r="H36" t="s">
        <v>299</v>
      </c>
      <c r="I36" s="3">
        <v>20</v>
      </c>
      <c r="L36" s="95">
        <v>124137</v>
      </c>
      <c r="M36" s="96" t="s">
        <v>5463</v>
      </c>
      <c r="N36" s="96" t="s">
        <v>5538</v>
      </c>
      <c r="O36" s="97" t="s">
        <v>300</v>
      </c>
      <c r="P36" t="s">
        <v>116</v>
      </c>
      <c r="Q36" s="9">
        <v>80</v>
      </c>
      <c r="R36" s="9">
        <v>99</v>
      </c>
      <c r="S36" s="9">
        <v>420</v>
      </c>
      <c r="U36"/>
      <c r="V36"/>
    </row>
    <row r="37" spans="1:22" x14ac:dyDescent="0.35">
      <c r="A37" t="s">
        <v>301</v>
      </c>
      <c r="B37" t="s">
        <v>123</v>
      </c>
      <c r="E37" t="s">
        <v>302</v>
      </c>
      <c r="H37" t="s">
        <v>303</v>
      </c>
      <c r="I37" s="3">
        <v>690</v>
      </c>
      <c r="L37" s="98">
        <v>124138</v>
      </c>
      <c r="M37" s="99" t="s">
        <v>5464</v>
      </c>
      <c r="N37" s="99" t="s">
        <v>5539</v>
      </c>
      <c r="O37" s="100" t="s">
        <v>304</v>
      </c>
      <c r="P37" t="s">
        <v>116</v>
      </c>
      <c r="Q37" s="9">
        <v>100</v>
      </c>
      <c r="R37" s="9">
        <v>119</v>
      </c>
      <c r="S37" s="9">
        <v>520</v>
      </c>
      <c r="U37"/>
      <c r="V37"/>
    </row>
    <row r="38" spans="1:22" x14ac:dyDescent="0.35">
      <c r="A38" t="s">
        <v>305</v>
      </c>
      <c r="B38" t="s">
        <v>123</v>
      </c>
      <c r="E38" t="s">
        <v>306</v>
      </c>
      <c r="H38" t="s">
        <v>307</v>
      </c>
      <c r="I38" s="3">
        <v>450</v>
      </c>
      <c r="L38" s="95">
        <v>124139</v>
      </c>
      <c r="M38" s="96" t="s">
        <v>308</v>
      </c>
      <c r="N38" s="96" t="s">
        <v>309</v>
      </c>
      <c r="O38" s="97" t="s">
        <v>310</v>
      </c>
      <c r="P38" t="s">
        <v>116</v>
      </c>
      <c r="Q38" s="9">
        <v>120</v>
      </c>
      <c r="R38" s="9">
        <v>139</v>
      </c>
      <c r="S38" s="9">
        <v>600</v>
      </c>
      <c r="U38"/>
      <c r="V38"/>
    </row>
    <row r="39" spans="1:22" x14ac:dyDescent="0.35">
      <c r="A39" t="s">
        <v>311</v>
      </c>
      <c r="B39" t="s">
        <v>129</v>
      </c>
      <c r="E39" t="s">
        <v>312</v>
      </c>
      <c r="H39" t="s">
        <v>313</v>
      </c>
      <c r="I39" s="3">
        <v>0</v>
      </c>
      <c r="L39" s="98">
        <v>124140</v>
      </c>
      <c r="M39" s="99" t="s">
        <v>5465</v>
      </c>
      <c r="N39" s="99" t="s">
        <v>5540</v>
      </c>
      <c r="O39" s="100" t="s">
        <v>138</v>
      </c>
      <c r="P39" t="s">
        <v>116</v>
      </c>
      <c r="Q39" s="9">
        <v>140</v>
      </c>
      <c r="R39" s="9">
        <v>159</v>
      </c>
      <c r="S39" s="9">
        <v>680</v>
      </c>
      <c r="U39"/>
      <c r="V39"/>
    </row>
    <row r="40" spans="1:22" x14ac:dyDescent="0.35">
      <c r="A40" t="s">
        <v>314</v>
      </c>
      <c r="B40" t="s">
        <v>129</v>
      </c>
      <c r="E40" t="s">
        <v>315</v>
      </c>
      <c r="H40" t="s">
        <v>316</v>
      </c>
      <c r="I40" s="3">
        <v>20</v>
      </c>
      <c r="L40" s="95">
        <v>124231</v>
      </c>
      <c r="M40" s="96" t="s">
        <v>5466</v>
      </c>
      <c r="N40" s="96" t="s">
        <v>5541</v>
      </c>
      <c r="O40" s="97" t="s">
        <v>138</v>
      </c>
      <c r="P40" t="s">
        <v>116</v>
      </c>
      <c r="Q40" s="9">
        <v>160</v>
      </c>
      <c r="R40" s="9">
        <v>179</v>
      </c>
      <c r="S40" s="9">
        <v>760</v>
      </c>
      <c r="U40"/>
      <c r="V40"/>
    </row>
    <row r="41" spans="1:22" x14ac:dyDescent="0.35">
      <c r="A41" t="s">
        <v>317</v>
      </c>
      <c r="B41" t="s">
        <v>134</v>
      </c>
      <c r="E41" t="s">
        <v>318</v>
      </c>
      <c r="H41" t="s">
        <v>319</v>
      </c>
      <c r="I41" s="3">
        <v>15</v>
      </c>
      <c r="L41" s="98">
        <v>124234</v>
      </c>
      <c r="M41" s="99" t="s">
        <v>5467</v>
      </c>
      <c r="N41" s="99" t="s">
        <v>5542</v>
      </c>
      <c r="O41" s="100" t="s">
        <v>138</v>
      </c>
      <c r="P41" t="s">
        <v>116</v>
      </c>
      <c r="Q41" s="9">
        <v>180</v>
      </c>
      <c r="R41" s="9">
        <v>199</v>
      </c>
      <c r="S41" s="9">
        <v>840</v>
      </c>
      <c r="U41"/>
      <c r="V41"/>
    </row>
    <row r="42" spans="1:22" x14ac:dyDescent="0.35">
      <c r="A42" t="s">
        <v>37</v>
      </c>
      <c r="B42" t="s">
        <v>139</v>
      </c>
      <c r="E42" t="s">
        <v>320</v>
      </c>
      <c r="H42" t="s">
        <v>321</v>
      </c>
      <c r="I42" s="3" t="s">
        <v>126</v>
      </c>
      <c r="L42" s="95">
        <v>124235</v>
      </c>
      <c r="M42" s="96" t="s">
        <v>5468</v>
      </c>
      <c r="N42" s="96" t="s">
        <v>5543</v>
      </c>
      <c r="O42" s="97" t="s">
        <v>138</v>
      </c>
      <c r="P42" t="s">
        <v>116</v>
      </c>
      <c r="Q42" s="9">
        <v>200</v>
      </c>
      <c r="R42" s="9">
        <v>219</v>
      </c>
      <c r="S42" s="28">
        <v>1020</v>
      </c>
      <c r="U42"/>
      <c r="V42"/>
    </row>
    <row r="43" spans="1:22" x14ac:dyDescent="0.35">
      <c r="A43" t="s">
        <v>322</v>
      </c>
      <c r="B43" t="s">
        <v>139</v>
      </c>
      <c r="E43" t="s">
        <v>323</v>
      </c>
      <c r="H43" t="s">
        <v>324</v>
      </c>
      <c r="I43" s="3">
        <v>1000</v>
      </c>
      <c r="L43" s="98">
        <v>124237</v>
      </c>
      <c r="M43" s="99" t="s">
        <v>5469</v>
      </c>
      <c r="N43" s="99" t="s">
        <v>5544</v>
      </c>
      <c r="O43" s="100" t="s">
        <v>138</v>
      </c>
      <c r="P43" t="s">
        <v>116</v>
      </c>
      <c r="Q43" s="9">
        <v>220</v>
      </c>
      <c r="R43" s="9">
        <v>239</v>
      </c>
      <c r="S43" s="28">
        <v>1100</v>
      </c>
      <c r="U43"/>
      <c r="V43"/>
    </row>
    <row r="44" spans="1:22" x14ac:dyDescent="0.35">
      <c r="A44" t="s">
        <v>325</v>
      </c>
      <c r="B44" t="s">
        <v>134</v>
      </c>
      <c r="E44" t="s">
        <v>326</v>
      </c>
      <c r="H44" t="s">
        <v>327</v>
      </c>
      <c r="I44" s="3">
        <v>20</v>
      </c>
      <c r="L44" s="95">
        <v>124238</v>
      </c>
      <c r="M44" s="96" t="s">
        <v>5470</v>
      </c>
      <c r="N44" s="96" t="s">
        <v>5545</v>
      </c>
      <c r="O44" s="97" t="s">
        <v>138</v>
      </c>
      <c r="P44" t="s">
        <v>116</v>
      </c>
      <c r="Q44" s="9">
        <v>240</v>
      </c>
      <c r="R44" s="9">
        <v>259</v>
      </c>
      <c r="S44" s="28">
        <v>1180</v>
      </c>
      <c r="U44"/>
      <c r="V44"/>
    </row>
    <row r="45" spans="1:22" ht="15.5" x14ac:dyDescent="0.35">
      <c r="A45" s="24" t="s">
        <v>330</v>
      </c>
      <c r="B45" t="s">
        <v>139</v>
      </c>
      <c r="E45" t="s">
        <v>331</v>
      </c>
      <c r="H45" t="s">
        <v>332</v>
      </c>
      <c r="I45" s="3">
        <v>690</v>
      </c>
      <c r="L45" s="98">
        <v>124239</v>
      </c>
      <c r="M45" s="99" t="s">
        <v>328</v>
      </c>
      <c r="N45" s="99" t="s">
        <v>329</v>
      </c>
      <c r="O45" s="100" t="s">
        <v>138</v>
      </c>
      <c r="P45" t="s">
        <v>116</v>
      </c>
      <c r="Q45" s="9">
        <v>260</v>
      </c>
      <c r="R45" s="9">
        <v>279</v>
      </c>
      <c r="S45" s="28">
        <v>1260</v>
      </c>
      <c r="U45"/>
      <c r="V45"/>
    </row>
    <row r="46" spans="1:22" x14ac:dyDescent="0.35">
      <c r="A46" t="s">
        <v>38</v>
      </c>
      <c r="B46" t="s">
        <v>139</v>
      </c>
      <c r="E46" t="s">
        <v>334</v>
      </c>
      <c r="H46" t="s">
        <v>335</v>
      </c>
      <c r="I46" s="3">
        <v>450</v>
      </c>
      <c r="L46" s="95">
        <v>124240</v>
      </c>
      <c r="M46" s="96" t="s">
        <v>333</v>
      </c>
      <c r="N46" s="96" t="s">
        <v>5546</v>
      </c>
      <c r="O46" s="97" t="s">
        <v>336</v>
      </c>
      <c r="P46" t="s">
        <v>116</v>
      </c>
      <c r="Q46" s="9">
        <v>280</v>
      </c>
      <c r="R46" s="9">
        <v>299</v>
      </c>
      <c r="S46" s="28">
        <v>1340</v>
      </c>
      <c r="U46"/>
      <c r="V46"/>
    </row>
    <row r="47" spans="1:22" ht="15.5" x14ac:dyDescent="0.35">
      <c r="A47" s="24" t="s">
        <v>337</v>
      </c>
      <c r="B47" t="s">
        <v>139</v>
      </c>
      <c r="E47" t="s">
        <v>338</v>
      </c>
      <c r="H47" t="s">
        <v>339</v>
      </c>
      <c r="I47" s="9">
        <v>150</v>
      </c>
      <c r="L47" s="98">
        <v>124340</v>
      </c>
      <c r="M47" s="99" t="s">
        <v>5471</v>
      </c>
      <c r="N47" s="99" t="s">
        <v>5547</v>
      </c>
      <c r="O47" s="100" t="s">
        <v>340</v>
      </c>
      <c r="P47" t="s">
        <v>116</v>
      </c>
      <c r="Q47" s="9">
        <v>300</v>
      </c>
      <c r="R47" s="9">
        <v>319</v>
      </c>
      <c r="S47" s="28">
        <v>1520</v>
      </c>
      <c r="U47"/>
      <c r="V47"/>
    </row>
    <row r="48" spans="1:22" ht="15.5" x14ac:dyDescent="0.35">
      <c r="A48" s="24" t="s">
        <v>341</v>
      </c>
      <c r="B48" t="s">
        <v>139</v>
      </c>
      <c r="E48" t="s">
        <v>342</v>
      </c>
      <c r="H48" t="s">
        <v>343</v>
      </c>
      <c r="I48" s="3">
        <v>60</v>
      </c>
      <c r="L48" s="95">
        <v>124341</v>
      </c>
      <c r="M48" s="96" t="s">
        <v>5472</v>
      </c>
      <c r="N48" s="96" t="s">
        <v>5548</v>
      </c>
      <c r="O48" s="97" t="s">
        <v>344</v>
      </c>
      <c r="P48" t="s">
        <v>116</v>
      </c>
      <c r="Q48" s="9">
        <v>320</v>
      </c>
      <c r="R48" s="9">
        <v>339</v>
      </c>
      <c r="S48" s="28">
        <v>1600</v>
      </c>
      <c r="U48"/>
      <c r="V48"/>
    </row>
    <row r="49" spans="1:22" ht="15.5" x14ac:dyDescent="0.35">
      <c r="A49" s="24" t="s">
        <v>345</v>
      </c>
      <c r="B49" t="s">
        <v>139</v>
      </c>
      <c r="E49" t="s">
        <v>346</v>
      </c>
      <c r="L49" s="98">
        <v>124342</v>
      </c>
      <c r="M49" s="99" t="s">
        <v>5473</v>
      </c>
      <c r="N49" s="99" t="s">
        <v>5549</v>
      </c>
      <c r="O49" s="100" t="s">
        <v>138</v>
      </c>
      <c r="P49" t="s">
        <v>116</v>
      </c>
      <c r="Q49" s="9">
        <v>340</v>
      </c>
      <c r="R49" s="9">
        <v>359</v>
      </c>
      <c r="S49" s="28">
        <v>1680</v>
      </c>
      <c r="U49"/>
      <c r="V49"/>
    </row>
    <row r="50" spans="1:22" ht="15.5" x14ac:dyDescent="0.35">
      <c r="A50" s="24" t="s">
        <v>347</v>
      </c>
      <c r="B50" t="s">
        <v>134</v>
      </c>
      <c r="E50" t="s">
        <v>348</v>
      </c>
      <c r="L50" s="95">
        <v>124440</v>
      </c>
      <c r="M50" s="96" t="s">
        <v>5474</v>
      </c>
      <c r="N50" s="96" t="s">
        <v>5550</v>
      </c>
      <c r="O50" s="97" t="s">
        <v>138</v>
      </c>
      <c r="P50" t="s">
        <v>116</v>
      </c>
      <c r="Q50" s="9">
        <v>360</v>
      </c>
      <c r="R50" s="9">
        <v>379</v>
      </c>
      <c r="S50" s="28">
        <v>1760</v>
      </c>
      <c r="U50"/>
      <c r="V50"/>
    </row>
    <row r="51" spans="1:22" x14ac:dyDescent="0.35">
      <c r="A51" t="s">
        <v>349</v>
      </c>
      <c r="B51" t="s">
        <v>139</v>
      </c>
      <c r="E51" t="s">
        <v>272</v>
      </c>
      <c r="L51" s="98">
        <v>124441</v>
      </c>
      <c r="M51" s="99" t="s">
        <v>5475</v>
      </c>
      <c r="N51" s="99" t="s">
        <v>5551</v>
      </c>
      <c r="O51" s="100" t="s">
        <v>138</v>
      </c>
      <c r="P51" t="s">
        <v>116</v>
      </c>
      <c r="Q51" s="9">
        <v>380</v>
      </c>
      <c r="R51" s="9">
        <v>399</v>
      </c>
      <c r="S51" s="28">
        <v>1840</v>
      </c>
      <c r="U51"/>
      <c r="V51"/>
    </row>
    <row r="52" spans="1:22" x14ac:dyDescent="0.35">
      <c r="A52" t="s">
        <v>350</v>
      </c>
      <c r="B52" t="s">
        <v>129</v>
      </c>
      <c r="E52" t="s">
        <v>351</v>
      </c>
      <c r="L52" s="95">
        <v>124442</v>
      </c>
      <c r="M52" s="96" t="s">
        <v>5476</v>
      </c>
      <c r="N52" s="96" t="s">
        <v>5552</v>
      </c>
      <c r="O52" s="97" t="s">
        <v>352</v>
      </c>
      <c r="P52" t="s">
        <v>116</v>
      </c>
      <c r="Q52" s="9">
        <v>400</v>
      </c>
      <c r="R52" s="9">
        <v>419</v>
      </c>
      <c r="S52" s="28">
        <v>2020</v>
      </c>
      <c r="U52"/>
      <c r="V52"/>
    </row>
    <row r="53" spans="1:22" x14ac:dyDescent="0.35">
      <c r="A53" t="s">
        <v>353</v>
      </c>
      <c r="B53" t="s">
        <v>134</v>
      </c>
      <c r="E53" t="s">
        <v>354</v>
      </c>
      <c r="L53" s="98">
        <v>125210</v>
      </c>
      <c r="M53" s="99" t="s">
        <v>5477</v>
      </c>
      <c r="N53" s="99" t="s">
        <v>5553</v>
      </c>
      <c r="O53" s="100" t="s">
        <v>138</v>
      </c>
      <c r="P53" t="s">
        <v>116</v>
      </c>
      <c r="Q53" s="9">
        <v>420</v>
      </c>
      <c r="R53" s="9">
        <v>439</v>
      </c>
      <c r="S53" s="28">
        <v>2100</v>
      </c>
      <c r="U53"/>
      <c r="V53"/>
    </row>
    <row r="54" spans="1:22" x14ac:dyDescent="0.35">
      <c r="A54" t="s">
        <v>355</v>
      </c>
      <c r="B54" t="s">
        <v>129</v>
      </c>
      <c r="E54" t="s">
        <v>356</v>
      </c>
      <c r="L54" s="95">
        <v>125212</v>
      </c>
      <c r="M54" s="96" t="s">
        <v>5478</v>
      </c>
      <c r="N54" s="96" t="s">
        <v>5554</v>
      </c>
      <c r="O54" s="97" t="s">
        <v>138</v>
      </c>
      <c r="P54" t="s">
        <v>116</v>
      </c>
      <c r="Q54" s="9">
        <v>440</v>
      </c>
      <c r="R54" s="9">
        <v>459</v>
      </c>
      <c r="S54" s="28">
        <v>2180</v>
      </c>
      <c r="U54"/>
      <c r="V54"/>
    </row>
    <row r="55" spans="1:22" x14ac:dyDescent="0.35">
      <c r="A55" t="s">
        <v>103</v>
      </c>
      <c r="B55" t="s">
        <v>134</v>
      </c>
      <c r="E55" t="s">
        <v>357</v>
      </c>
      <c r="L55" s="98">
        <v>125553</v>
      </c>
      <c r="M55" s="99" t="s">
        <v>5479</v>
      </c>
      <c r="N55" s="99" t="s">
        <v>5555</v>
      </c>
      <c r="O55" s="100" t="s">
        <v>358</v>
      </c>
      <c r="P55" t="s">
        <v>116</v>
      </c>
      <c r="Q55" s="9">
        <v>460</v>
      </c>
      <c r="R55" s="9">
        <v>479</v>
      </c>
      <c r="S55" s="28">
        <v>2260</v>
      </c>
      <c r="U55"/>
      <c r="V55"/>
    </row>
    <row r="56" spans="1:22" x14ac:dyDescent="0.35">
      <c r="A56" t="s">
        <v>359</v>
      </c>
      <c r="B56" t="s">
        <v>139</v>
      </c>
      <c r="E56" t="s">
        <v>360</v>
      </c>
      <c r="L56" s="95">
        <v>125554</v>
      </c>
      <c r="M56" s="96" t="s">
        <v>5480</v>
      </c>
      <c r="N56" s="96" t="s">
        <v>5556</v>
      </c>
      <c r="O56" s="97" t="s">
        <v>361</v>
      </c>
      <c r="P56" t="s">
        <v>116</v>
      </c>
      <c r="Q56" s="9">
        <v>480</v>
      </c>
      <c r="R56" s="9">
        <v>499</v>
      </c>
      <c r="S56" s="28">
        <v>2340</v>
      </c>
      <c r="U56"/>
      <c r="V56"/>
    </row>
    <row r="57" spans="1:22" x14ac:dyDescent="0.35">
      <c r="A57" t="s">
        <v>362</v>
      </c>
      <c r="B57" t="s">
        <v>139</v>
      </c>
      <c r="E57" t="s">
        <v>363</v>
      </c>
      <c r="L57" s="98">
        <v>125977</v>
      </c>
      <c r="M57" s="99" t="s">
        <v>5481</v>
      </c>
      <c r="N57" s="99" t="s">
        <v>5557</v>
      </c>
      <c r="O57" s="100" t="s">
        <v>364</v>
      </c>
      <c r="P57" t="s">
        <v>116</v>
      </c>
      <c r="Q57" s="9">
        <v>500</v>
      </c>
      <c r="R57" s="9">
        <v>519</v>
      </c>
      <c r="S57" s="28">
        <v>2520</v>
      </c>
      <c r="U57"/>
      <c r="V57"/>
    </row>
    <row r="58" spans="1:22" x14ac:dyDescent="0.35">
      <c r="E58" t="s">
        <v>365</v>
      </c>
      <c r="L58" s="95">
        <v>126925</v>
      </c>
      <c r="M58" s="96" t="s">
        <v>5482</v>
      </c>
      <c r="N58" s="96" t="s">
        <v>5558</v>
      </c>
      <c r="O58" s="97" t="s">
        <v>366</v>
      </c>
      <c r="P58" t="s">
        <v>116</v>
      </c>
      <c r="Q58"/>
      <c r="R58"/>
      <c r="S58"/>
      <c r="T58"/>
      <c r="U58"/>
      <c r="V58"/>
    </row>
    <row r="59" spans="1:22" x14ac:dyDescent="0.35">
      <c r="E59" t="s">
        <v>367</v>
      </c>
      <c r="L59" s="98">
        <v>126926</v>
      </c>
      <c r="M59" s="99" t="s">
        <v>5483</v>
      </c>
      <c r="N59" s="99" t="s">
        <v>5559</v>
      </c>
      <c r="O59" s="100" t="s">
        <v>370</v>
      </c>
      <c r="P59" t="s">
        <v>116</v>
      </c>
      <c r="Q59"/>
      <c r="R59"/>
      <c r="S59"/>
      <c r="T59"/>
      <c r="U59"/>
      <c r="V59"/>
    </row>
    <row r="60" spans="1:22" x14ac:dyDescent="0.35">
      <c r="A60" t="s">
        <v>371</v>
      </c>
      <c r="E60" t="s">
        <v>372</v>
      </c>
      <c r="L60" s="95">
        <v>130142</v>
      </c>
      <c r="M60" s="96" t="s">
        <v>368</v>
      </c>
      <c r="N60" s="96" t="s">
        <v>369</v>
      </c>
      <c r="O60" s="97" t="s">
        <v>374</v>
      </c>
      <c r="P60" t="s">
        <v>116</v>
      </c>
      <c r="Q60"/>
      <c r="R60"/>
      <c r="S60"/>
      <c r="T60"/>
      <c r="U60"/>
      <c r="V60"/>
    </row>
    <row r="61" spans="1:22" x14ac:dyDescent="0.35">
      <c r="A61" s="21" t="s">
        <v>180</v>
      </c>
      <c r="B61" s="21" t="s">
        <v>110</v>
      </c>
      <c r="E61" t="s">
        <v>375</v>
      </c>
      <c r="L61" s="98">
        <v>131111</v>
      </c>
      <c r="M61" s="99" t="s">
        <v>373</v>
      </c>
      <c r="N61" s="99" t="s">
        <v>5560</v>
      </c>
      <c r="O61" s="100" t="s">
        <v>378</v>
      </c>
      <c r="P61" t="s">
        <v>116</v>
      </c>
      <c r="Q61"/>
      <c r="R61"/>
      <c r="S61"/>
      <c r="T61"/>
      <c r="U61"/>
      <c r="V61"/>
    </row>
    <row r="62" spans="1:22" x14ac:dyDescent="0.35">
      <c r="A62" t="s">
        <v>198</v>
      </c>
      <c r="B62" t="s">
        <v>144</v>
      </c>
      <c r="E62" t="s">
        <v>379</v>
      </c>
      <c r="L62" s="95">
        <v>131114</v>
      </c>
      <c r="M62" s="96" t="s">
        <v>376</v>
      </c>
      <c r="N62" s="96" t="s">
        <v>377</v>
      </c>
      <c r="O62" s="97" t="s">
        <v>382</v>
      </c>
      <c r="P62" t="s">
        <v>116</v>
      </c>
      <c r="Q62"/>
      <c r="R62"/>
      <c r="S62"/>
      <c r="T62"/>
      <c r="U62"/>
      <c r="V62"/>
    </row>
    <row r="63" spans="1:22" x14ac:dyDescent="0.35">
      <c r="A63" t="s">
        <v>383</v>
      </c>
      <c r="B63" t="s">
        <v>158</v>
      </c>
      <c r="E63" t="s">
        <v>384</v>
      </c>
      <c r="L63" s="98">
        <v>131115</v>
      </c>
      <c r="M63" s="99" t="s">
        <v>380</v>
      </c>
      <c r="N63" s="99" t="s">
        <v>381</v>
      </c>
      <c r="O63" s="100" t="s">
        <v>386</v>
      </c>
      <c r="P63" t="s">
        <v>116</v>
      </c>
      <c r="Q63"/>
      <c r="R63"/>
      <c r="S63"/>
      <c r="T63"/>
      <c r="U63"/>
      <c r="V63"/>
    </row>
    <row r="64" spans="1:22" x14ac:dyDescent="0.35">
      <c r="A64" t="s">
        <v>387</v>
      </c>
      <c r="B64" t="s">
        <v>148</v>
      </c>
      <c r="E64" t="s">
        <v>388</v>
      </c>
      <c r="L64" s="95">
        <v>131116</v>
      </c>
      <c r="M64" s="96" t="s">
        <v>385</v>
      </c>
      <c r="N64" s="96" t="s">
        <v>381</v>
      </c>
      <c r="O64" s="97" t="s">
        <v>391</v>
      </c>
      <c r="P64" t="s">
        <v>116</v>
      </c>
      <c r="Q64"/>
      <c r="R64"/>
      <c r="S64"/>
      <c r="T64"/>
      <c r="U64"/>
      <c r="V64"/>
    </row>
    <row r="65" spans="1:22" x14ac:dyDescent="0.35">
      <c r="A65" t="s">
        <v>392</v>
      </c>
      <c r="B65" t="s">
        <v>104</v>
      </c>
      <c r="E65" t="s">
        <v>393</v>
      </c>
      <c r="L65" s="98">
        <v>131117</v>
      </c>
      <c r="M65" s="99" t="s">
        <v>389</v>
      </c>
      <c r="N65" s="99" t="s">
        <v>390</v>
      </c>
      <c r="O65" s="100" t="s">
        <v>396</v>
      </c>
      <c r="Q65"/>
      <c r="R65"/>
      <c r="S65"/>
      <c r="T65"/>
      <c r="U65"/>
      <c r="V65"/>
    </row>
    <row r="66" spans="1:22" x14ac:dyDescent="0.35">
      <c r="A66" t="s">
        <v>397</v>
      </c>
      <c r="B66" t="s">
        <v>144</v>
      </c>
      <c r="E66" t="s">
        <v>398</v>
      </c>
      <c r="L66" s="95">
        <v>131118</v>
      </c>
      <c r="M66" s="96" t="s">
        <v>394</v>
      </c>
      <c r="N66" s="96" t="s">
        <v>395</v>
      </c>
      <c r="O66" s="97" t="s">
        <v>401</v>
      </c>
      <c r="P66" t="s">
        <v>116</v>
      </c>
      <c r="Q66"/>
      <c r="R66"/>
      <c r="S66"/>
      <c r="T66"/>
      <c r="U66"/>
      <c r="V66"/>
    </row>
    <row r="67" spans="1:22" x14ac:dyDescent="0.35">
      <c r="A67" t="s">
        <v>402</v>
      </c>
      <c r="B67" t="s">
        <v>144</v>
      </c>
      <c r="E67" t="s">
        <v>403</v>
      </c>
      <c r="L67" s="98">
        <v>131119</v>
      </c>
      <c r="M67" s="99" t="s">
        <v>399</v>
      </c>
      <c r="N67" s="99" t="s">
        <v>400</v>
      </c>
      <c r="O67" s="100" t="s">
        <v>406</v>
      </c>
      <c r="P67" t="s">
        <v>116</v>
      </c>
      <c r="Q67"/>
      <c r="R67"/>
      <c r="S67"/>
      <c r="T67"/>
      <c r="U67"/>
      <c r="V67"/>
    </row>
    <row r="68" spans="1:22" x14ac:dyDescent="0.35">
      <c r="A68" t="s">
        <v>45</v>
      </c>
      <c r="B68" t="s">
        <v>144</v>
      </c>
      <c r="E68" t="s">
        <v>407</v>
      </c>
      <c r="L68" s="95">
        <v>131132</v>
      </c>
      <c r="M68" s="96" t="s">
        <v>404</v>
      </c>
      <c r="N68" s="96" t="s">
        <v>405</v>
      </c>
      <c r="O68" s="97" t="s">
        <v>410</v>
      </c>
      <c r="P68" t="s">
        <v>116</v>
      </c>
      <c r="Q68"/>
      <c r="R68"/>
      <c r="S68"/>
      <c r="T68"/>
      <c r="U68"/>
      <c r="V68"/>
    </row>
    <row r="69" spans="1:22" x14ac:dyDescent="0.35">
      <c r="A69" t="s">
        <v>46</v>
      </c>
      <c r="B69" t="s">
        <v>144</v>
      </c>
      <c r="E69" t="s">
        <v>411</v>
      </c>
      <c r="L69" s="98">
        <v>131133</v>
      </c>
      <c r="M69" s="99" t="s">
        <v>408</v>
      </c>
      <c r="N69" s="99" t="s">
        <v>409</v>
      </c>
      <c r="O69" s="100" t="s">
        <v>414</v>
      </c>
      <c r="P69" t="s">
        <v>116</v>
      </c>
      <c r="Q69"/>
      <c r="R69"/>
      <c r="S69"/>
      <c r="T69"/>
      <c r="U69"/>
      <c r="V69"/>
    </row>
    <row r="70" spans="1:22" x14ac:dyDescent="0.35">
      <c r="A70" t="s">
        <v>47</v>
      </c>
      <c r="B70" t="s">
        <v>144</v>
      </c>
      <c r="E70" t="s">
        <v>415</v>
      </c>
      <c r="L70" s="95">
        <v>131134</v>
      </c>
      <c r="M70" s="96" t="s">
        <v>412</v>
      </c>
      <c r="N70" s="96" t="s">
        <v>413</v>
      </c>
      <c r="O70" s="97" t="s">
        <v>418</v>
      </c>
      <c r="P70" t="s">
        <v>116</v>
      </c>
      <c r="Q70"/>
      <c r="R70"/>
      <c r="S70"/>
      <c r="T70"/>
      <c r="U70"/>
      <c r="V70"/>
    </row>
    <row r="71" spans="1:22" x14ac:dyDescent="0.35">
      <c r="A71" t="s">
        <v>419</v>
      </c>
      <c r="B71" t="s">
        <v>148</v>
      </c>
      <c r="E71" t="s">
        <v>420</v>
      </c>
      <c r="L71" s="98">
        <v>131135</v>
      </c>
      <c r="M71" s="99" t="s">
        <v>416</v>
      </c>
      <c r="N71" s="99" t="s">
        <v>417</v>
      </c>
      <c r="O71" s="100" t="s">
        <v>423</v>
      </c>
      <c r="P71" t="s">
        <v>116</v>
      </c>
      <c r="Q71"/>
      <c r="R71"/>
      <c r="S71"/>
      <c r="T71"/>
      <c r="U71"/>
      <c r="V71"/>
    </row>
    <row r="72" spans="1:22" x14ac:dyDescent="0.35">
      <c r="A72" t="s">
        <v>424</v>
      </c>
      <c r="B72" t="s">
        <v>164</v>
      </c>
      <c r="E72" t="s">
        <v>135</v>
      </c>
      <c r="L72" s="95">
        <v>131136</v>
      </c>
      <c r="M72" s="96" t="s">
        <v>421</v>
      </c>
      <c r="N72" s="96" t="s">
        <v>422</v>
      </c>
      <c r="O72" s="97" t="s">
        <v>427</v>
      </c>
      <c r="P72" t="s">
        <v>116</v>
      </c>
      <c r="Q72"/>
      <c r="R72"/>
      <c r="S72"/>
      <c r="T72"/>
      <c r="U72"/>
      <c r="V72"/>
    </row>
    <row r="73" spans="1:22" x14ac:dyDescent="0.35">
      <c r="A73" t="s">
        <v>428</v>
      </c>
      <c r="B73" t="s">
        <v>158</v>
      </c>
      <c r="E73" t="s">
        <v>429</v>
      </c>
      <c r="L73" s="98">
        <v>131137</v>
      </c>
      <c r="M73" s="99" t="s">
        <v>425</v>
      </c>
      <c r="N73" s="99" t="s">
        <v>426</v>
      </c>
      <c r="O73" s="100" t="s">
        <v>432</v>
      </c>
      <c r="P73" t="s">
        <v>116</v>
      </c>
      <c r="Q73"/>
      <c r="R73"/>
      <c r="S73"/>
      <c r="T73"/>
      <c r="U73"/>
      <c r="V73"/>
    </row>
    <row r="74" spans="1:22" x14ac:dyDescent="0.35">
      <c r="A74" t="s">
        <v>433</v>
      </c>
      <c r="B74" t="s">
        <v>144</v>
      </c>
      <c r="E74" t="s">
        <v>434</v>
      </c>
      <c r="L74" s="95">
        <v>131138</v>
      </c>
      <c r="M74" s="96" t="s">
        <v>430</v>
      </c>
      <c r="N74" s="96" t="s">
        <v>431</v>
      </c>
      <c r="O74" s="97" t="s">
        <v>437</v>
      </c>
      <c r="P74" t="s">
        <v>116</v>
      </c>
      <c r="Q74"/>
      <c r="R74"/>
      <c r="S74"/>
      <c r="T74"/>
      <c r="U74"/>
      <c r="V74"/>
    </row>
    <row r="75" spans="1:22" x14ac:dyDescent="0.35">
      <c r="A75" t="s">
        <v>438</v>
      </c>
      <c r="B75" t="s">
        <v>144</v>
      </c>
      <c r="E75" t="s">
        <v>439</v>
      </c>
      <c r="L75" s="98">
        <v>131139</v>
      </c>
      <c r="M75" s="99" t="s">
        <v>435</v>
      </c>
      <c r="N75" s="99" t="s">
        <v>436</v>
      </c>
      <c r="O75" s="100" t="s">
        <v>442</v>
      </c>
      <c r="P75" t="s">
        <v>116</v>
      </c>
      <c r="Q75"/>
      <c r="R75"/>
      <c r="S75"/>
      <c r="T75"/>
      <c r="U75"/>
      <c r="V75"/>
    </row>
    <row r="76" spans="1:22" x14ac:dyDescent="0.35">
      <c r="A76" t="s">
        <v>443</v>
      </c>
      <c r="B76" t="s">
        <v>158</v>
      </c>
      <c r="E76" t="s">
        <v>444</v>
      </c>
      <c r="L76" s="95">
        <v>131143</v>
      </c>
      <c r="M76" s="96" t="s">
        <v>440</v>
      </c>
      <c r="N76" s="96" t="s">
        <v>441</v>
      </c>
      <c r="O76" s="97" t="s">
        <v>446</v>
      </c>
      <c r="P76" t="s">
        <v>116</v>
      </c>
      <c r="Q76"/>
      <c r="R76"/>
      <c r="S76"/>
      <c r="T76"/>
      <c r="U76"/>
      <c r="V76"/>
    </row>
    <row r="77" spans="1:22" x14ac:dyDescent="0.35">
      <c r="A77" t="s">
        <v>447</v>
      </c>
      <c r="B77" t="s">
        <v>104</v>
      </c>
      <c r="E77" t="s">
        <v>448</v>
      </c>
      <c r="L77" s="98">
        <v>131200</v>
      </c>
      <c r="M77" s="99" t="s">
        <v>445</v>
      </c>
      <c r="N77" s="99" t="s">
        <v>5561</v>
      </c>
      <c r="O77" s="100" t="s">
        <v>451</v>
      </c>
      <c r="P77" t="s">
        <v>116</v>
      </c>
      <c r="Q77"/>
      <c r="R77"/>
      <c r="S77"/>
      <c r="T77"/>
      <c r="U77"/>
      <c r="V77"/>
    </row>
    <row r="78" spans="1:22" x14ac:dyDescent="0.35">
      <c r="A78" t="s">
        <v>452</v>
      </c>
      <c r="B78" t="s">
        <v>158</v>
      </c>
      <c r="E78" t="s">
        <v>453</v>
      </c>
      <c r="L78" s="95">
        <v>132131</v>
      </c>
      <c r="M78" s="96" t="s">
        <v>449</v>
      </c>
      <c r="N78" s="96" t="s">
        <v>450</v>
      </c>
      <c r="O78" s="97" t="s">
        <v>455</v>
      </c>
      <c r="P78" t="s">
        <v>116</v>
      </c>
      <c r="Q78"/>
      <c r="R78"/>
      <c r="S78"/>
      <c r="T78"/>
      <c r="U78"/>
      <c r="V78"/>
    </row>
    <row r="79" spans="1:22" x14ac:dyDescent="0.35">
      <c r="A79" t="s">
        <v>456</v>
      </c>
      <c r="B79" t="s">
        <v>144</v>
      </c>
      <c r="E79" t="s">
        <v>457</v>
      </c>
      <c r="L79" s="98">
        <v>132133</v>
      </c>
      <c r="M79" s="99" t="s">
        <v>454</v>
      </c>
      <c r="N79" s="99" t="s">
        <v>5562</v>
      </c>
      <c r="O79" s="100" t="s">
        <v>460</v>
      </c>
      <c r="P79" t="s">
        <v>116</v>
      </c>
      <c r="Q79"/>
      <c r="R79"/>
      <c r="S79"/>
      <c r="T79"/>
      <c r="U79"/>
      <c r="V79"/>
    </row>
    <row r="80" spans="1:22" x14ac:dyDescent="0.35">
      <c r="A80" t="s">
        <v>461</v>
      </c>
      <c r="B80" t="s">
        <v>104</v>
      </c>
      <c r="E80" t="s">
        <v>462</v>
      </c>
      <c r="L80" s="95">
        <v>132134</v>
      </c>
      <c r="M80" s="96" t="s">
        <v>458</v>
      </c>
      <c r="N80" s="96" t="s">
        <v>459</v>
      </c>
      <c r="O80" s="97" t="s">
        <v>465</v>
      </c>
      <c r="P80" t="s">
        <v>116</v>
      </c>
      <c r="Q80"/>
      <c r="R80"/>
      <c r="S80"/>
      <c r="T80"/>
      <c r="U80"/>
      <c r="V80"/>
    </row>
    <row r="81" spans="1:22" x14ac:dyDescent="0.35">
      <c r="A81" t="s">
        <v>48</v>
      </c>
      <c r="B81" t="s">
        <v>148</v>
      </c>
      <c r="E81" t="s">
        <v>466</v>
      </c>
      <c r="L81" s="98">
        <v>133101</v>
      </c>
      <c r="M81" s="99" t="s">
        <v>463</v>
      </c>
      <c r="N81" s="99" t="s">
        <v>464</v>
      </c>
      <c r="O81" s="100" t="s">
        <v>138</v>
      </c>
      <c r="P81" t="s">
        <v>116</v>
      </c>
      <c r="Q81"/>
      <c r="R81"/>
      <c r="S81"/>
      <c r="T81"/>
      <c r="U81"/>
      <c r="V81"/>
    </row>
    <row r="82" spans="1:22" x14ac:dyDescent="0.35">
      <c r="A82" t="s">
        <v>468</v>
      </c>
      <c r="B82" t="s">
        <v>144</v>
      </c>
      <c r="E82" t="s">
        <v>469</v>
      </c>
      <c r="L82" s="95">
        <v>133200</v>
      </c>
      <c r="M82" s="96" t="s">
        <v>467</v>
      </c>
      <c r="N82" s="96" t="s">
        <v>5563</v>
      </c>
      <c r="O82" s="97" t="s">
        <v>472</v>
      </c>
      <c r="P82" t="s">
        <v>116</v>
      </c>
      <c r="Q82"/>
      <c r="R82"/>
      <c r="S82"/>
      <c r="T82"/>
      <c r="U82"/>
      <c r="V82"/>
    </row>
    <row r="83" spans="1:22" x14ac:dyDescent="0.35">
      <c r="A83" t="s">
        <v>473</v>
      </c>
      <c r="B83" t="s">
        <v>158</v>
      </c>
      <c r="E83" t="s">
        <v>474</v>
      </c>
      <c r="L83" s="98">
        <v>133314</v>
      </c>
      <c r="M83" s="99" t="s">
        <v>470</v>
      </c>
      <c r="N83" s="99" t="s">
        <v>471</v>
      </c>
      <c r="O83" s="100" t="s">
        <v>477</v>
      </c>
      <c r="P83" t="s">
        <v>116</v>
      </c>
      <c r="Q83"/>
      <c r="R83"/>
      <c r="S83"/>
      <c r="T83"/>
      <c r="U83"/>
      <c r="V83"/>
    </row>
    <row r="84" spans="1:22" x14ac:dyDescent="0.35">
      <c r="A84" t="s">
        <v>478</v>
      </c>
      <c r="B84" t="s">
        <v>104</v>
      </c>
      <c r="E84" t="s">
        <v>479</v>
      </c>
      <c r="L84" s="95">
        <v>134101</v>
      </c>
      <c r="M84" s="96" t="s">
        <v>475</v>
      </c>
      <c r="N84" s="96" t="s">
        <v>476</v>
      </c>
      <c r="O84" s="97" t="s">
        <v>482</v>
      </c>
      <c r="P84" t="s">
        <v>116</v>
      </c>
      <c r="Q84"/>
      <c r="R84"/>
      <c r="S84"/>
      <c r="T84"/>
    </row>
    <row r="85" spans="1:22" x14ac:dyDescent="0.35">
      <c r="A85" t="s">
        <v>483</v>
      </c>
      <c r="B85" t="s">
        <v>148</v>
      </c>
      <c r="E85" t="s">
        <v>484</v>
      </c>
      <c r="L85" s="98">
        <v>134102</v>
      </c>
      <c r="M85" s="99" t="s">
        <v>480</v>
      </c>
      <c r="N85" s="99" t="s">
        <v>481</v>
      </c>
      <c r="O85" s="100" t="s">
        <v>485</v>
      </c>
      <c r="P85" t="s">
        <v>116</v>
      </c>
      <c r="Q85"/>
      <c r="R85"/>
      <c r="S85"/>
      <c r="T85"/>
    </row>
    <row r="86" spans="1:22" x14ac:dyDescent="0.35">
      <c r="E86" t="s">
        <v>486</v>
      </c>
      <c r="L86" s="95">
        <v>134103</v>
      </c>
      <c r="M86" s="96" t="s">
        <v>5484</v>
      </c>
      <c r="N86" s="96" t="s">
        <v>5564</v>
      </c>
      <c r="O86" s="97" t="s">
        <v>489</v>
      </c>
      <c r="P86" t="s">
        <v>116</v>
      </c>
      <c r="Q86"/>
      <c r="R86"/>
      <c r="S86"/>
      <c r="T86"/>
    </row>
    <row r="87" spans="1:22" x14ac:dyDescent="0.35">
      <c r="E87" t="s">
        <v>490</v>
      </c>
      <c r="L87" s="98">
        <v>134119</v>
      </c>
      <c r="M87" s="99" t="s">
        <v>487</v>
      </c>
      <c r="N87" s="99" t="s">
        <v>488</v>
      </c>
      <c r="O87" s="100" t="s">
        <v>493</v>
      </c>
      <c r="P87" t="s">
        <v>116</v>
      </c>
      <c r="Q87"/>
      <c r="R87"/>
      <c r="S87"/>
      <c r="T87"/>
    </row>
    <row r="88" spans="1:22" x14ac:dyDescent="0.35">
      <c r="E88" t="s">
        <v>494</v>
      </c>
      <c r="L88" s="95">
        <v>134335</v>
      </c>
      <c r="M88" s="96" t="s">
        <v>491</v>
      </c>
      <c r="N88" s="96" t="s">
        <v>492</v>
      </c>
      <c r="O88" s="97" t="s">
        <v>496</v>
      </c>
      <c r="P88" t="s">
        <v>116</v>
      </c>
      <c r="Q88"/>
      <c r="R88"/>
      <c r="S88"/>
      <c r="T88"/>
    </row>
    <row r="89" spans="1:22" x14ac:dyDescent="0.35">
      <c r="E89" t="s">
        <v>497</v>
      </c>
      <c r="L89" s="98">
        <v>134336</v>
      </c>
      <c r="M89" s="99" t="s">
        <v>495</v>
      </c>
      <c r="N89" s="99" t="s">
        <v>5565</v>
      </c>
      <c r="O89" s="100" t="s">
        <v>500</v>
      </c>
      <c r="P89" t="s">
        <v>116</v>
      </c>
      <c r="Q89"/>
      <c r="R89"/>
      <c r="S89"/>
      <c r="T89"/>
    </row>
    <row r="90" spans="1:22" x14ac:dyDescent="0.35">
      <c r="E90" t="s">
        <v>501</v>
      </c>
      <c r="L90" s="95">
        <v>134338</v>
      </c>
      <c r="M90" s="96" t="s">
        <v>498</v>
      </c>
      <c r="N90" s="96" t="s">
        <v>499</v>
      </c>
      <c r="O90" s="97" t="s">
        <v>504</v>
      </c>
      <c r="P90" t="s">
        <v>116</v>
      </c>
      <c r="Q90"/>
      <c r="R90"/>
      <c r="S90"/>
      <c r="T90"/>
    </row>
    <row r="91" spans="1:22" x14ac:dyDescent="0.35">
      <c r="E91" t="s">
        <v>505</v>
      </c>
      <c r="L91" s="98">
        <v>134341</v>
      </c>
      <c r="M91" s="99" t="s">
        <v>502</v>
      </c>
      <c r="N91" s="99" t="s">
        <v>503</v>
      </c>
      <c r="O91" s="100" t="s">
        <v>508</v>
      </c>
      <c r="P91" t="s">
        <v>116</v>
      </c>
      <c r="Q91"/>
      <c r="R91"/>
      <c r="S91"/>
      <c r="T91"/>
    </row>
    <row r="92" spans="1:22" x14ac:dyDescent="0.35">
      <c r="E92" t="s">
        <v>509</v>
      </c>
      <c r="L92" s="95">
        <v>134351</v>
      </c>
      <c r="M92" s="96" t="s">
        <v>506</v>
      </c>
      <c r="N92" s="96" t="s">
        <v>507</v>
      </c>
      <c r="O92" s="97" t="s">
        <v>512</v>
      </c>
      <c r="P92" t="s">
        <v>116</v>
      </c>
      <c r="Q92"/>
      <c r="R92"/>
      <c r="S92"/>
      <c r="T92"/>
    </row>
    <row r="93" spans="1:22" x14ac:dyDescent="0.35">
      <c r="E93" t="s">
        <v>513</v>
      </c>
      <c r="L93" s="98">
        <v>134353</v>
      </c>
      <c r="M93" s="99" t="s">
        <v>510</v>
      </c>
      <c r="N93" s="99" t="s">
        <v>511</v>
      </c>
      <c r="O93" s="100" t="s">
        <v>516</v>
      </c>
      <c r="P93" t="s">
        <v>116</v>
      </c>
      <c r="Q93"/>
      <c r="R93"/>
      <c r="S93"/>
      <c r="T93"/>
    </row>
    <row r="94" spans="1:22" x14ac:dyDescent="0.35">
      <c r="E94" t="s">
        <v>517</v>
      </c>
      <c r="L94" s="95">
        <v>134355</v>
      </c>
      <c r="M94" s="96" t="s">
        <v>514</v>
      </c>
      <c r="N94" s="96" t="s">
        <v>515</v>
      </c>
      <c r="O94" s="97" t="s">
        <v>520</v>
      </c>
      <c r="P94" t="s">
        <v>116</v>
      </c>
      <c r="Q94"/>
      <c r="R94"/>
      <c r="S94"/>
      <c r="T94"/>
    </row>
    <row r="95" spans="1:22" x14ac:dyDescent="0.35">
      <c r="E95" t="s">
        <v>521</v>
      </c>
      <c r="L95" s="98">
        <v>134373</v>
      </c>
      <c r="M95" s="99" t="s">
        <v>518</v>
      </c>
      <c r="N95" s="99" t="s">
        <v>519</v>
      </c>
      <c r="O95" s="100" t="s">
        <v>524</v>
      </c>
      <c r="P95" t="s">
        <v>116</v>
      </c>
      <c r="Q95"/>
      <c r="R95"/>
      <c r="S95"/>
      <c r="T95"/>
    </row>
    <row r="96" spans="1:22" x14ac:dyDescent="0.35">
      <c r="E96" t="s">
        <v>525</v>
      </c>
      <c r="L96" s="95">
        <v>134374</v>
      </c>
      <c r="M96" s="96" t="s">
        <v>522</v>
      </c>
      <c r="N96" s="96" t="s">
        <v>523</v>
      </c>
      <c r="O96" s="97" t="s">
        <v>528</v>
      </c>
      <c r="P96" t="s">
        <v>116</v>
      </c>
      <c r="Q96"/>
      <c r="R96"/>
      <c r="S96"/>
      <c r="T96"/>
    </row>
    <row r="97" spans="5:20" x14ac:dyDescent="0.35">
      <c r="E97" t="s">
        <v>529</v>
      </c>
      <c r="L97" s="98">
        <v>134375</v>
      </c>
      <c r="M97" s="99" t="s">
        <v>526</v>
      </c>
      <c r="N97" s="99" t="s">
        <v>527</v>
      </c>
      <c r="O97" s="100" t="s">
        <v>532</v>
      </c>
      <c r="P97" t="s">
        <v>116</v>
      </c>
      <c r="Q97"/>
      <c r="R97"/>
      <c r="S97"/>
      <c r="T97"/>
    </row>
    <row r="98" spans="5:20" x14ac:dyDescent="0.35">
      <c r="E98" t="s">
        <v>533</v>
      </c>
      <c r="L98" s="95">
        <v>134376</v>
      </c>
      <c r="M98" s="96" t="s">
        <v>530</v>
      </c>
      <c r="N98" s="96" t="s">
        <v>531</v>
      </c>
      <c r="O98" s="97" t="s">
        <v>536</v>
      </c>
      <c r="P98" t="s">
        <v>116</v>
      </c>
      <c r="Q98"/>
      <c r="R98"/>
      <c r="S98"/>
      <c r="T98"/>
    </row>
    <row r="99" spans="5:20" x14ac:dyDescent="0.35">
      <c r="E99" t="s">
        <v>537</v>
      </c>
      <c r="L99" s="98">
        <v>134422</v>
      </c>
      <c r="M99" s="99" t="s">
        <v>534</v>
      </c>
      <c r="N99" s="99" t="s">
        <v>535</v>
      </c>
      <c r="O99" s="100" t="s">
        <v>540</v>
      </c>
      <c r="P99" t="s">
        <v>116</v>
      </c>
      <c r="Q99"/>
      <c r="R99"/>
      <c r="S99"/>
      <c r="T99"/>
    </row>
    <row r="100" spans="5:20" x14ac:dyDescent="0.35">
      <c r="E100" t="s">
        <v>541</v>
      </c>
      <c r="L100" s="95">
        <v>134465</v>
      </c>
      <c r="M100" s="96" t="s">
        <v>538</v>
      </c>
      <c r="N100" s="96" t="s">
        <v>539</v>
      </c>
      <c r="O100" s="97" t="s">
        <v>544</v>
      </c>
      <c r="P100" t="s">
        <v>116</v>
      </c>
      <c r="Q100"/>
      <c r="R100"/>
      <c r="S100"/>
      <c r="T100"/>
    </row>
    <row r="101" spans="5:20" x14ac:dyDescent="0.35">
      <c r="E101" t="s">
        <v>545</v>
      </c>
      <c r="L101" s="98">
        <v>134473</v>
      </c>
      <c r="M101" s="99" t="s">
        <v>542</v>
      </c>
      <c r="N101" s="99" t="s">
        <v>543</v>
      </c>
      <c r="O101" s="100" t="s">
        <v>548</v>
      </c>
      <c r="P101" t="s">
        <v>116</v>
      </c>
      <c r="Q101"/>
      <c r="R101"/>
      <c r="S101"/>
      <c r="T101"/>
    </row>
    <row r="102" spans="5:20" x14ac:dyDescent="0.35">
      <c r="E102" t="s">
        <v>549</v>
      </c>
      <c r="L102" s="95">
        <v>134482</v>
      </c>
      <c r="M102" s="96" t="s">
        <v>546</v>
      </c>
      <c r="N102" s="96" t="s">
        <v>547</v>
      </c>
      <c r="O102" s="97" t="s">
        <v>552</v>
      </c>
      <c r="P102" t="s">
        <v>116</v>
      </c>
      <c r="Q102"/>
      <c r="R102"/>
      <c r="S102"/>
      <c r="T102"/>
    </row>
    <row r="103" spans="5:20" x14ac:dyDescent="0.35">
      <c r="E103" t="s">
        <v>553</v>
      </c>
      <c r="L103" s="98">
        <v>134484</v>
      </c>
      <c r="M103" s="99" t="s">
        <v>550</v>
      </c>
      <c r="N103" s="99" t="s">
        <v>551</v>
      </c>
      <c r="O103" s="100" t="s">
        <v>548</v>
      </c>
      <c r="P103" t="s">
        <v>116</v>
      </c>
      <c r="Q103"/>
      <c r="R103"/>
      <c r="S103"/>
      <c r="T103"/>
    </row>
    <row r="104" spans="5:20" x14ac:dyDescent="0.35">
      <c r="E104" t="s">
        <v>556</v>
      </c>
      <c r="L104" s="95">
        <v>134511</v>
      </c>
      <c r="M104" s="96" t="s">
        <v>554</v>
      </c>
      <c r="N104" s="96" t="s">
        <v>555</v>
      </c>
      <c r="O104" s="97" t="s">
        <v>559</v>
      </c>
      <c r="P104" t="s">
        <v>116</v>
      </c>
      <c r="Q104"/>
      <c r="R104"/>
      <c r="S104"/>
      <c r="T104"/>
    </row>
    <row r="105" spans="5:20" x14ac:dyDescent="0.35">
      <c r="E105" t="s">
        <v>560</v>
      </c>
      <c r="L105" s="98">
        <v>134678</v>
      </c>
      <c r="M105" s="99" t="s">
        <v>557</v>
      </c>
      <c r="N105" s="99" t="s">
        <v>558</v>
      </c>
      <c r="O105" s="100" t="s">
        <v>563</v>
      </c>
      <c r="P105" t="s">
        <v>116</v>
      </c>
      <c r="Q105"/>
      <c r="R105"/>
      <c r="S105"/>
      <c r="T105"/>
    </row>
    <row r="106" spans="5:20" x14ac:dyDescent="0.35">
      <c r="E106" t="s">
        <v>564</v>
      </c>
      <c r="L106" s="95">
        <v>135583</v>
      </c>
      <c r="M106" s="96" t="s">
        <v>561</v>
      </c>
      <c r="N106" s="96" t="s">
        <v>562</v>
      </c>
      <c r="O106" s="97" t="s">
        <v>567</v>
      </c>
      <c r="P106" t="s">
        <v>116</v>
      </c>
      <c r="Q106"/>
      <c r="R106"/>
      <c r="S106"/>
      <c r="T106"/>
    </row>
    <row r="107" spans="5:20" x14ac:dyDescent="0.35">
      <c r="E107" t="s">
        <v>568</v>
      </c>
      <c r="L107" s="98">
        <v>135586</v>
      </c>
      <c r="M107" s="99" t="s">
        <v>565</v>
      </c>
      <c r="N107" s="99" t="s">
        <v>566</v>
      </c>
      <c r="O107" s="100" t="s">
        <v>571</v>
      </c>
      <c r="P107" t="s">
        <v>116</v>
      </c>
      <c r="Q107"/>
      <c r="R107"/>
      <c r="S107"/>
      <c r="T107"/>
    </row>
    <row r="108" spans="5:20" x14ac:dyDescent="0.35">
      <c r="E108" t="s">
        <v>572</v>
      </c>
      <c r="L108" s="95">
        <v>136635</v>
      </c>
      <c r="M108" s="96" t="s">
        <v>569</v>
      </c>
      <c r="N108" s="96" t="s">
        <v>570</v>
      </c>
      <c r="O108" s="97" t="s">
        <v>575</v>
      </c>
      <c r="P108" t="s">
        <v>116</v>
      </c>
      <c r="Q108"/>
      <c r="R108"/>
      <c r="S108"/>
      <c r="T108"/>
    </row>
    <row r="109" spans="5:20" x14ac:dyDescent="0.35">
      <c r="E109" t="s">
        <v>576</v>
      </c>
      <c r="L109" s="98">
        <v>136661</v>
      </c>
      <c r="M109" s="99" t="s">
        <v>573</v>
      </c>
      <c r="N109" s="99" t="s">
        <v>574</v>
      </c>
      <c r="O109" s="100" t="s">
        <v>579</v>
      </c>
      <c r="P109" t="s">
        <v>116</v>
      </c>
      <c r="Q109"/>
      <c r="R109"/>
      <c r="S109"/>
      <c r="T109"/>
    </row>
    <row r="110" spans="5:20" x14ac:dyDescent="0.35">
      <c r="E110" t="s">
        <v>580</v>
      </c>
      <c r="L110" s="95">
        <v>136662</v>
      </c>
      <c r="M110" s="96" t="s">
        <v>577</v>
      </c>
      <c r="N110" s="96" t="s">
        <v>578</v>
      </c>
      <c r="O110" s="97" t="s">
        <v>583</v>
      </c>
      <c r="P110" t="s">
        <v>116</v>
      </c>
      <c r="Q110"/>
      <c r="R110"/>
      <c r="S110"/>
      <c r="T110"/>
    </row>
    <row r="111" spans="5:20" x14ac:dyDescent="0.35">
      <c r="E111" t="s">
        <v>584</v>
      </c>
      <c r="L111" s="98">
        <v>136664</v>
      </c>
      <c r="M111" s="99" t="s">
        <v>581</v>
      </c>
      <c r="N111" s="99" t="s">
        <v>582</v>
      </c>
      <c r="O111" s="100" t="s">
        <v>586</v>
      </c>
      <c r="P111" t="s">
        <v>116</v>
      </c>
      <c r="Q111"/>
      <c r="R111"/>
      <c r="S111"/>
      <c r="T111"/>
    </row>
    <row r="112" spans="5:20" x14ac:dyDescent="0.35">
      <c r="E112" t="s">
        <v>587</v>
      </c>
      <c r="L112" s="95">
        <v>136666</v>
      </c>
      <c r="M112" s="96" t="s">
        <v>585</v>
      </c>
      <c r="N112" s="96" t="s">
        <v>5566</v>
      </c>
      <c r="O112" s="97" t="s">
        <v>590</v>
      </c>
      <c r="P112" t="s">
        <v>116</v>
      </c>
      <c r="Q112"/>
      <c r="R112"/>
      <c r="S112"/>
      <c r="T112"/>
    </row>
    <row r="113" spans="12:20" x14ac:dyDescent="0.35">
      <c r="L113" s="98">
        <v>136667</v>
      </c>
      <c r="M113" s="99" t="s">
        <v>588</v>
      </c>
      <c r="N113" s="99" t="s">
        <v>589</v>
      </c>
      <c r="O113" s="100" t="s">
        <v>593</v>
      </c>
      <c r="P113" t="s">
        <v>116</v>
      </c>
      <c r="Q113"/>
      <c r="R113"/>
      <c r="S113"/>
      <c r="T113"/>
    </row>
    <row r="114" spans="12:20" x14ac:dyDescent="0.35">
      <c r="L114" s="95">
        <v>136668</v>
      </c>
      <c r="M114" s="96" t="s">
        <v>591</v>
      </c>
      <c r="N114" s="96" t="s">
        <v>592</v>
      </c>
      <c r="O114" s="97" t="s">
        <v>138</v>
      </c>
      <c r="P114" t="s">
        <v>116</v>
      </c>
      <c r="Q114"/>
      <c r="R114"/>
      <c r="S114"/>
      <c r="T114"/>
    </row>
    <row r="115" spans="12:20" x14ac:dyDescent="0.35">
      <c r="L115" s="98">
        <v>137200</v>
      </c>
      <c r="M115" s="99" t="s">
        <v>594</v>
      </c>
      <c r="N115" s="99" t="s">
        <v>5567</v>
      </c>
      <c r="O115" s="100" t="s">
        <v>596</v>
      </c>
      <c r="P115" t="s">
        <v>116</v>
      </c>
      <c r="Q115"/>
      <c r="R115"/>
      <c r="S115"/>
      <c r="T115"/>
    </row>
    <row r="116" spans="12:20" x14ac:dyDescent="0.35">
      <c r="L116" s="95">
        <v>140421</v>
      </c>
      <c r="M116" s="96" t="s">
        <v>595</v>
      </c>
      <c r="N116" s="96" t="s">
        <v>5568</v>
      </c>
      <c r="O116" s="97" t="s">
        <v>598</v>
      </c>
      <c r="P116" t="s">
        <v>116</v>
      </c>
      <c r="Q116"/>
      <c r="R116"/>
      <c r="S116"/>
      <c r="T116"/>
    </row>
    <row r="117" spans="12:20" x14ac:dyDescent="0.35">
      <c r="L117" s="98">
        <v>140422</v>
      </c>
      <c r="M117" s="99" t="s">
        <v>597</v>
      </c>
      <c r="N117" s="99" t="s">
        <v>5569</v>
      </c>
      <c r="O117" s="97" t="s">
        <v>598</v>
      </c>
      <c r="P117" t="s">
        <v>116</v>
      </c>
      <c r="Q117"/>
      <c r="R117"/>
      <c r="S117"/>
      <c r="T117"/>
    </row>
    <row r="118" spans="12:20" x14ac:dyDescent="0.35">
      <c r="L118" s="95">
        <v>141101</v>
      </c>
      <c r="M118" s="96" t="s">
        <v>599</v>
      </c>
      <c r="N118" s="96" t="s">
        <v>600</v>
      </c>
      <c r="O118" s="97" t="s">
        <v>604</v>
      </c>
      <c r="P118" t="s">
        <v>116</v>
      </c>
      <c r="Q118"/>
      <c r="R118"/>
      <c r="S118"/>
      <c r="T118"/>
    </row>
    <row r="119" spans="12:20" x14ac:dyDescent="0.35">
      <c r="L119" s="98">
        <v>141154</v>
      </c>
      <c r="M119" s="99" t="s">
        <v>602</v>
      </c>
      <c r="N119" s="99" t="s">
        <v>603</v>
      </c>
      <c r="O119" s="100" t="s">
        <v>607</v>
      </c>
      <c r="P119" t="s">
        <v>116</v>
      </c>
      <c r="Q119"/>
      <c r="R119"/>
      <c r="S119"/>
      <c r="T119"/>
    </row>
    <row r="120" spans="12:20" x14ac:dyDescent="0.35">
      <c r="L120" s="95">
        <v>141165</v>
      </c>
      <c r="M120" s="96" t="s">
        <v>605</v>
      </c>
      <c r="N120" s="96" t="s">
        <v>606</v>
      </c>
      <c r="O120" s="97" t="s">
        <v>610</v>
      </c>
      <c r="P120" t="s">
        <v>116</v>
      </c>
      <c r="Q120"/>
      <c r="R120"/>
      <c r="S120"/>
      <c r="T120"/>
    </row>
    <row r="121" spans="12:20" x14ac:dyDescent="0.35">
      <c r="L121" s="98">
        <v>141175</v>
      </c>
      <c r="M121" s="99" t="s">
        <v>608</v>
      </c>
      <c r="N121" s="99" t="s">
        <v>609</v>
      </c>
      <c r="O121" s="100" t="s">
        <v>613</v>
      </c>
      <c r="P121" t="s">
        <v>116</v>
      </c>
      <c r="Q121"/>
      <c r="R121"/>
      <c r="S121"/>
      <c r="T121"/>
    </row>
    <row r="122" spans="12:20" x14ac:dyDescent="0.35">
      <c r="L122" s="95">
        <v>141181</v>
      </c>
      <c r="M122" s="96" t="s">
        <v>611</v>
      </c>
      <c r="N122" s="96" t="s">
        <v>612</v>
      </c>
      <c r="O122" s="97" t="s">
        <v>616</v>
      </c>
      <c r="P122" t="s">
        <v>116</v>
      </c>
      <c r="Q122"/>
      <c r="R122"/>
      <c r="S122"/>
      <c r="T122"/>
    </row>
    <row r="123" spans="12:20" x14ac:dyDescent="0.35">
      <c r="L123" s="98">
        <v>141182</v>
      </c>
      <c r="M123" s="99" t="s">
        <v>614</v>
      </c>
      <c r="N123" s="99" t="s">
        <v>615</v>
      </c>
      <c r="O123" s="100" t="s">
        <v>619</v>
      </c>
      <c r="P123" t="s">
        <v>116</v>
      </c>
      <c r="Q123"/>
      <c r="R123"/>
      <c r="S123"/>
      <c r="T123"/>
    </row>
    <row r="124" spans="12:20" x14ac:dyDescent="0.35">
      <c r="L124" s="95">
        <v>141183</v>
      </c>
      <c r="M124" s="96" t="s">
        <v>617</v>
      </c>
      <c r="N124" s="96" t="s">
        <v>618</v>
      </c>
      <c r="O124" s="97" t="s">
        <v>622</v>
      </c>
      <c r="P124" t="s">
        <v>116</v>
      </c>
      <c r="Q124"/>
      <c r="R124"/>
      <c r="S124"/>
      <c r="T124"/>
    </row>
    <row r="125" spans="12:20" x14ac:dyDescent="0.35">
      <c r="L125" s="98">
        <v>141184</v>
      </c>
      <c r="M125" s="99" t="s">
        <v>620</v>
      </c>
      <c r="N125" s="99" t="s">
        <v>621</v>
      </c>
      <c r="O125" s="100" t="s">
        <v>625</v>
      </c>
      <c r="P125" t="s">
        <v>116</v>
      </c>
      <c r="Q125"/>
      <c r="R125"/>
      <c r="S125"/>
      <c r="T125"/>
    </row>
    <row r="126" spans="12:20" x14ac:dyDescent="0.35">
      <c r="L126" s="95">
        <v>141185</v>
      </c>
      <c r="M126" s="96" t="s">
        <v>623</v>
      </c>
      <c r="N126" s="96" t="s">
        <v>624</v>
      </c>
      <c r="O126" s="97" t="s">
        <v>628</v>
      </c>
      <c r="P126" t="s">
        <v>116</v>
      </c>
      <c r="Q126"/>
      <c r="R126"/>
      <c r="S126"/>
      <c r="T126"/>
    </row>
    <row r="127" spans="12:20" x14ac:dyDescent="0.35">
      <c r="L127" s="98">
        <v>141232</v>
      </c>
      <c r="M127" s="99" t="s">
        <v>626</v>
      </c>
      <c r="N127" s="99" t="s">
        <v>627</v>
      </c>
      <c r="O127" s="100" t="s">
        <v>631</v>
      </c>
      <c r="P127" t="s">
        <v>116</v>
      </c>
      <c r="Q127"/>
      <c r="R127"/>
      <c r="S127"/>
      <c r="T127"/>
    </row>
    <row r="128" spans="12:20" x14ac:dyDescent="0.35">
      <c r="L128" s="95">
        <v>141383</v>
      </c>
      <c r="M128" s="96" t="s">
        <v>629</v>
      </c>
      <c r="N128" s="96" t="s">
        <v>630</v>
      </c>
      <c r="O128" s="97" t="s">
        <v>138</v>
      </c>
      <c r="P128" t="s">
        <v>116</v>
      </c>
      <c r="Q128"/>
      <c r="R128"/>
      <c r="S128"/>
      <c r="T128"/>
    </row>
    <row r="129" spans="12:20" x14ac:dyDescent="0.35">
      <c r="L129" s="98">
        <v>141385</v>
      </c>
      <c r="M129" s="99" t="s">
        <v>632</v>
      </c>
      <c r="N129" s="99" t="s">
        <v>633</v>
      </c>
      <c r="O129" s="100" t="s">
        <v>636</v>
      </c>
      <c r="P129" t="s">
        <v>116</v>
      </c>
      <c r="Q129"/>
      <c r="R129"/>
      <c r="S129"/>
      <c r="T129"/>
    </row>
    <row r="130" spans="12:20" x14ac:dyDescent="0.35">
      <c r="L130" s="95">
        <v>141387</v>
      </c>
      <c r="M130" s="96" t="s">
        <v>634</v>
      </c>
      <c r="N130" s="96" t="s">
        <v>635</v>
      </c>
      <c r="O130" s="97" t="s">
        <v>639</v>
      </c>
      <c r="P130" t="s">
        <v>116</v>
      </c>
      <c r="Q130"/>
      <c r="R130"/>
      <c r="S130"/>
      <c r="T130"/>
    </row>
    <row r="131" spans="12:20" x14ac:dyDescent="0.35">
      <c r="L131" s="98">
        <v>141389</v>
      </c>
      <c r="M131" s="99" t="s">
        <v>637</v>
      </c>
      <c r="N131" s="99" t="s">
        <v>638</v>
      </c>
      <c r="O131" s="100" t="s">
        <v>642</v>
      </c>
      <c r="P131" t="s">
        <v>116</v>
      </c>
      <c r="Q131"/>
      <c r="R131"/>
      <c r="S131"/>
      <c r="T131"/>
    </row>
    <row r="132" spans="12:20" x14ac:dyDescent="0.35">
      <c r="L132" s="95">
        <v>141391</v>
      </c>
      <c r="M132" s="96" t="s">
        <v>640</v>
      </c>
      <c r="N132" s="96" t="s">
        <v>641</v>
      </c>
      <c r="O132" s="97" t="s">
        <v>645</v>
      </c>
      <c r="P132" t="s">
        <v>116</v>
      </c>
      <c r="Q132"/>
      <c r="R132"/>
      <c r="S132"/>
      <c r="T132"/>
    </row>
    <row r="133" spans="12:20" x14ac:dyDescent="0.35">
      <c r="L133" s="98">
        <v>141392</v>
      </c>
      <c r="M133" s="99" t="s">
        <v>643</v>
      </c>
      <c r="N133" s="99" t="s">
        <v>644</v>
      </c>
      <c r="O133" s="100" t="s">
        <v>648</v>
      </c>
      <c r="P133" t="s">
        <v>116</v>
      </c>
      <c r="Q133"/>
      <c r="R133"/>
      <c r="S133"/>
      <c r="T133"/>
    </row>
    <row r="134" spans="12:20" x14ac:dyDescent="0.35">
      <c r="L134" s="95">
        <v>141393</v>
      </c>
      <c r="M134" s="96" t="s">
        <v>646</v>
      </c>
      <c r="N134" s="96" t="s">
        <v>647</v>
      </c>
      <c r="O134" s="97" t="s">
        <v>138</v>
      </c>
      <c r="P134" t="s">
        <v>116</v>
      </c>
      <c r="Q134"/>
      <c r="R134"/>
      <c r="S134"/>
      <c r="T134"/>
    </row>
    <row r="135" spans="12:20" x14ac:dyDescent="0.35">
      <c r="L135" s="98">
        <v>141400</v>
      </c>
      <c r="M135" s="99" t="s">
        <v>649</v>
      </c>
      <c r="N135" s="99" t="s">
        <v>5570</v>
      </c>
      <c r="O135" s="100" t="s">
        <v>652</v>
      </c>
      <c r="P135" t="s">
        <v>116</v>
      </c>
      <c r="Q135"/>
      <c r="R135"/>
      <c r="S135"/>
      <c r="T135"/>
    </row>
    <row r="136" spans="12:20" x14ac:dyDescent="0.35">
      <c r="L136" s="95">
        <v>141411</v>
      </c>
      <c r="M136" s="96" t="s">
        <v>650</v>
      </c>
      <c r="N136" s="96" t="s">
        <v>651</v>
      </c>
      <c r="O136" s="97" t="s">
        <v>655</v>
      </c>
      <c r="P136" t="s">
        <v>116</v>
      </c>
      <c r="Q136"/>
      <c r="R136"/>
      <c r="S136"/>
      <c r="T136"/>
    </row>
    <row r="137" spans="12:20" x14ac:dyDescent="0.35">
      <c r="L137" s="98">
        <v>141421</v>
      </c>
      <c r="M137" s="99" t="s">
        <v>653</v>
      </c>
      <c r="N137" s="99" t="s">
        <v>654</v>
      </c>
      <c r="O137" s="100" t="s">
        <v>657</v>
      </c>
      <c r="P137" t="s">
        <v>116</v>
      </c>
      <c r="Q137"/>
      <c r="R137"/>
      <c r="S137"/>
      <c r="T137"/>
    </row>
    <row r="138" spans="12:20" x14ac:dyDescent="0.35">
      <c r="L138" s="95">
        <v>141446</v>
      </c>
      <c r="M138" s="96" t="s">
        <v>656</v>
      </c>
      <c r="N138" s="96" t="s">
        <v>5571</v>
      </c>
      <c r="O138" s="97" t="s">
        <v>660</v>
      </c>
      <c r="P138" t="s">
        <v>116</v>
      </c>
      <c r="Q138"/>
      <c r="R138"/>
      <c r="S138"/>
      <c r="T138"/>
    </row>
    <row r="139" spans="12:20" x14ac:dyDescent="0.35">
      <c r="L139" s="98">
        <v>141447</v>
      </c>
      <c r="M139" s="99" t="s">
        <v>658</v>
      </c>
      <c r="N139" s="99" t="s">
        <v>659</v>
      </c>
      <c r="O139" s="100" t="s">
        <v>662</v>
      </c>
      <c r="P139" t="s">
        <v>116</v>
      </c>
      <c r="Q139"/>
      <c r="R139"/>
      <c r="S139"/>
      <c r="T139"/>
    </row>
    <row r="140" spans="12:20" x14ac:dyDescent="0.35">
      <c r="L140" s="95">
        <v>141449</v>
      </c>
      <c r="M140" s="96" t="s">
        <v>661</v>
      </c>
      <c r="N140" s="96" t="s">
        <v>5572</v>
      </c>
      <c r="O140" s="97" t="s">
        <v>665</v>
      </c>
      <c r="P140" t="s">
        <v>116</v>
      </c>
      <c r="Q140"/>
      <c r="R140"/>
      <c r="S140"/>
      <c r="T140"/>
    </row>
    <row r="141" spans="12:20" x14ac:dyDescent="0.35">
      <c r="L141" s="98">
        <v>141453</v>
      </c>
      <c r="M141" s="99" t="s">
        <v>663</v>
      </c>
      <c r="N141" s="99" t="s">
        <v>664</v>
      </c>
      <c r="O141" s="100" t="s">
        <v>667</v>
      </c>
      <c r="P141" t="s">
        <v>116</v>
      </c>
      <c r="Q141"/>
      <c r="R141"/>
      <c r="S141"/>
      <c r="T141"/>
    </row>
    <row r="142" spans="12:20" x14ac:dyDescent="0.35">
      <c r="L142" s="95">
        <v>141454</v>
      </c>
      <c r="M142" s="96" t="s">
        <v>666</v>
      </c>
      <c r="N142" s="96" t="s">
        <v>5573</v>
      </c>
      <c r="O142" s="97" t="s">
        <v>669</v>
      </c>
      <c r="P142" t="s">
        <v>116</v>
      </c>
      <c r="Q142"/>
      <c r="R142"/>
      <c r="S142"/>
      <c r="T142"/>
    </row>
    <row r="143" spans="12:20" x14ac:dyDescent="0.35">
      <c r="L143" s="98">
        <v>141455</v>
      </c>
      <c r="M143" s="99" t="s">
        <v>668</v>
      </c>
      <c r="N143" s="99" t="s">
        <v>5574</v>
      </c>
      <c r="O143" s="100" t="s">
        <v>671</v>
      </c>
      <c r="P143" t="s">
        <v>116</v>
      </c>
      <c r="Q143"/>
      <c r="R143"/>
      <c r="S143"/>
      <c r="T143"/>
    </row>
    <row r="144" spans="12:20" x14ac:dyDescent="0.35">
      <c r="L144" s="95">
        <v>141456</v>
      </c>
      <c r="M144" s="96" t="s">
        <v>670</v>
      </c>
      <c r="N144" s="96" t="s">
        <v>5575</v>
      </c>
      <c r="O144" s="97" t="s">
        <v>674</v>
      </c>
      <c r="P144" t="s">
        <v>116</v>
      </c>
      <c r="Q144"/>
      <c r="R144"/>
      <c r="S144"/>
      <c r="T144"/>
    </row>
    <row r="145" spans="12:20" x14ac:dyDescent="0.35">
      <c r="L145" s="98">
        <v>141459</v>
      </c>
      <c r="M145" s="99" t="s">
        <v>672</v>
      </c>
      <c r="N145" s="99" t="s">
        <v>673</v>
      </c>
      <c r="O145" s="100" t="s">
        <v>677</v>
      </c>
      <c r="P145" t="s">
        <v>116</v>
      </c>
      <c r="Q145"/>
      <c r="R145"/>
      <c r="S145"/>
      <c r="T145"/>
    </row>
    <row r="146" spans="12:20" x14ac:dyDescent="0.35">
      <c r="L146" s="95">
        <v>141461</v>
      </c>
      <c r="M146" s="96" t="s">
        <v>675</v>
      </c>
      <c r="N146" s="96" t="s">
        <v>676</v>
      </c>
      <c r="O146" s="97" t="s">
        <v>680</v>
      </c>
      <c r="P146" t="s">
        <v>116</v>
      </c>
      <c r="Q146"/>
      <c r="R146"/>
      <c r="S146"/>
      <c r="T146"/>
    </row>
    <row r="147" spans="12:20" x14ac:dyDescent="0.35">
      <c r="L147" s="98">
        <v>141481</v>
      </c>
      <c r="M147" s="99" t="s">
        <v>678</v>
      </c>
      <c r="N147" s="99" t="s">
        <v>679</v>
      </c>
      <c r="O147" s="100" t="s">
        <v>683</v>
      </c>
      <c r="P147" t="s">
        <v>116</v>
      </c>
      <c r="Q147"/>
      <c r="R147"/>
      <c r="S147"/>
      <c r="T147"/>
    </row>
    <row r="148" spans="12:20" x14ac:dyDescent="0.35">
      <c r="L148" s="95">
        <v>141489</v>
      </c>
      <c r="M148" s="96" t="s">
        <v>681</v>
      </c>
      <c r="N148" s="96" t="s">
        <v>682</v>
      </c>
      <c r="O148" s="97" t="s">
        <v>686</v>
      </c>
      <c r="P148" t="s">
        <v>116</v>
      </c>
      <c r="Q148"/>
      <c r="R148"/>
      <c r="S148"/>
      <c r="T148"/>
    </row>
    <row r="149" spans="12:20" x14ac:dyDescent="0.35">
      <c r="L149" s="98">
        <v>141626</v>
      </c>
      <c r="M149" s="99" t="s">
        <v>684</v>
      </c>
      <c r="N149" s="99" t="s">
        <v>685</v>
      </c>
      <c r="O149" s="100" t="s">
        <v>688</v>
      </c>
      <c r="P149" t="s">
        <v>116</v>
      </c>
      <c r="Q149"/>
      <c r="R149"/>
      <c r="S149"/>
      <c r="T149"/>
    </row>
    <row r="150" spans="12:20" x14ac:dyDescent="0.35">
      <c r="L150" s="95">
        <v>141627</v>
      </c>
      <c r="M150" s="96" t="s">
        <v>687</v>
      </c>
      <c r="N150" s="96" t="s">
        <v>5576</v>
      </c>
      <c r="O150" s="97" t="s">
        <v>691</v>
      </c>
      <c r="P150" t="s">
        <v>116</v>
      </c>
      <c r="Q150"/>
      <c r="R150"/>
      <c r="S150"/>
      <c r="T150"/>
    </row>
    <row r="151" spans="12:20" x14ac:dyDescent="0.35">
      <c r="L151" s="98">
        <v>141629</v>
      </c>
      <c r="M151" s="99" t="s">
        <v>689</v>
      </c>
      <c r="N151" s="99" t="s">
        <v>690</v>
      </c>
      <c r="O151" s="100" t="s">
        <v>694</v>
      </c>
      <c r="P151" t="s">
        <v>116</v>
      </c>
      <c r="Q151"/>
      <c r="R151"/>
      <c r="S151"/>
      <c r="T151"/>
    </row>
    <row r="152" spans="12:20" x14ac:dyDescent="0.35">
      <c r="L152" s="95">
        <v>141635</v>
      </c>
      <c r="M152" s="96" t="s">
        <v>692</v>
      </c>
      <c r="N152" s="96" t="s">
        <v>693</v>
      </c>
      <c r="O152" s="97" t="s">
        <v>696</v>
      </c>
      <c r="P152" t="s">
        <v>116</v>
      </c>
      <c r="Q152"/>
      <c r="R152"/>
      <c r="S152"/>
      <c r="T152"/>
    </row>
    <row r="153" spans="12:20" x14ac:dyDescent="0.35">
      <c r="L153" s="98">
        <v>141649</v>
      </c>
      <c r="M153" s="99" t="s">
        <v>695</v>
      </c>
      <c r="N153" s="99" t="s">
        <v>5577</v>
      </c>
      <c r="O153" s="100" t="s">
        <v>138</v>
      </c>
      <c r="P153" t="s">
        <v>116</v>
      </c>
      <c r="Q153"/>
      <c r="R153"/>
      <c r="S153"/>
      <c r="T153"/>
    </row>
    <row r="154" spans="12:20" x14ac:dyDescent="0.35">
      <c r="L154" s="95">
        <v>141650</v>
      </c>
      <c r="M154" s="96" t="s">
        <v>697</v>
      </c>
      <c r="N154" s="96" t="s">
        <v>5578</v>
      </c>
      <c r="O154" s="97" t="s">
        <v>138</v>
      </c>
      <c r="P154" t="s">
        <v>116</v>
      </c>
      <c r="Q154"/>
      <c r="R154"/>
      <c r="S154"/>
      <c r="T154"/>
    </row>
    <row r="155" spans="12:20" x14ac:dyDescent="0.35">
      <c r="L155" s="98">
        <v>141651</v>
      </c>
      <c r="M155" s="99" t="s">
        <v>698</v>
      </c>
      <c r="N155" s="99" t="s">
        <v>5579</v>
      </c>
      <c r="O155" s="100" t="s">
        <v>138</v>
      </c>
      <c r="P155" t="s">
        <v>116</v>
      </c>
      <c r="Q155"/>
      <c r="R155"/>
      <c r="S155"/>
      <c r="T155"/>
    </row>
    <row r="156" spans="12:20" x14ac:dyDescent="0.35">
      <c r="L156" s="95">
        <v>141652</v>
      </c>
      <c r="M156" s="96" t="s">
        <v>699</v>
      </c>
      <c r="N156" s="96" t="s">
        <v>5580</v>
      </c>
      <c r="O156" s="97" t="s">
        <v>702</v>
      </c>
      <c r="P156" t="s">
        <v>116</v>
      </c>
      <c r="Q156"/>
      <c r="R156"/>
      <c r="S156"/>
      <c r="T156"/>
    </row>
    <row r="157" spans="12:20" x14ac:dyDescent="0.35">
      <c r="L157" s="98">
        <v>141743</v>
      </c>
      <c r="M157" s="99" t="s">
        <v>700</v>
      </c>
      <c r="N157" s="99" t="s">
        <v>701</v>
      </c>
      <c r="O157" s="100" t="s">
        <v>705</v>
      </c>
      <c r="P157" t="s">
        <v>116</v>
      </c>
      <c r="Q157"/>
      <c r="R157"/>
      <c r="S157"/>
      <c r="T157"/>
    </row>
    <row r="158" spans="12:20" x14ac:dyDescent="0.35">
      <c r="L158" s="95">
        <v>141745</v>
      </c>
      <c r="M158" s="96" t="s">
        <v>703</v>
      </c>
      <c r="N158" s="96" t="s">
        <v>704</v>
      </c>
      <c r="O158" s="97" t="s">
        <v>708</v>
      </c>
      <c r="P158" t="s">
        <v>116</v>
      </c>
      <c r="Q158"/>
      <c r="R158"/>
      <c r="S158"/>
      <c r="T158"/>
    </row>
    <row r="159" spans="12:20" x14ac:dyDescent="0.35">
      <c r="L159" s="98">
        <v>141747</v>
      </c>
      <c r="M159" s="99" t="s">
        <v>706</v>
      </c>
      <c r="N159" s="99" t="s">
        <v>707</v>
      </c>
      <c r="O159" s="100" t="s">
        <v>711</v>
      </c>
      <c r="P159" t="s">
        <v>116</v>
      </c>
      <c r="Q159"/>
      <c r="R159"/>
      <c r="S159"/>
      <c r="T159"/>
    </row>
    <row r="160" spans="12:20" x14ac:dyDescent="0.35">
      <c r="L160" s="95">
        <v>141753</v>
      </c>
      <c r="M160" s="96" t="s">
        <v>709</v>
      </c>
      <c r="N160" s="96" t="s">
        <v>710</v>
      </c>
      <c r="O160" s="97" t="s">
        <v>713</v>
      </c>
      <c r="P160" t="s">
        <v>116</v>
      </c>
      <c r="Q160"/>
      <c r="R160"/>
      <c r="S160"/>
      <c r="T160"/>
    </row>
    <row r="161" spans="12:20" x14ac:dyDescent="0.35">
      <c r="L161" s="98">
        <v>141762</v>
      </c>
      <c r="M161" s="99" t="s">
        <v>712</v>
      </c>
      <c r="N161" s="99" t="s">
        <v>5581</v>
      </c>
      <c r="O161" s="100" t="s">
        <v>716</v>
      </c>
      <c r="P161" t="s">
        <v>116</v>
      </c>
      <c r="Q161"/>
      <c r="R161"/>
      <c r="S161"/>
      <c r="T161"/>
    </row>
    <row r="162" spans="12:20" x14ac:dyDescent="0.35">
      <c r="L162" s="95">
        <v>141763</v>
      </c>
      <c r="M162" s="96" t="s">
        <v>714</v>
      </c>
      <c r="N162" s="96" t="s">
        <v>715</v>
      </c>
      <c r="O162" s="97" t="s">
        <v>719</v>
      </c>
      <c r="P162" t="s">
        <v>116</v>
      </c>
      <c r="Q162"/>
      <c r="R162"/>
      <c r="S162"/>
      <c r="T162"/>
    </row>
    <row r="163" spans="12:20" x14ac:dyDescent="0.35">
      <c r="L163" s="98">
        <v>141764</v>
      </c>
      <c r="M163" s="99" t="s">
        <v>717</v>
      </c>
      <c r="N163" s="99" t="s">
        <v>718</v>
      </c>
      <c r="O163" s="100" t="s">
        <v>721</v>
      </c>
      <c r="P163" t="s">
        <v>116</v>
      </c>
      <c r="Q163"/>
      <c r="R163"/>
      <c r="S163"/>
      <c r="T163"/>
    </row>
    <row r="164" spans="12:20" x14ac:dyDescent="0.35">
      <c r="L164" s="95">
        <v>141765</v>
      </c>
      <c r="M164" s="96" t="s">
        <v>720</v>
      </c>
      <c r="N164" s="96" t="s">
        <v>5582</v>
      </c>
      <c r="O164" s="97" t="s">
        <v>723</v>
      </c>
      <c r="P164" t="s">
        <v>116</v>
      </c>
      <c r="Q164"/>
      <c r="R164"/>
      <c r="S164"/>
      <c r="T164"/>
    </row>
    <row r="165" spans="12:20" x14ac:dyDescent="0.35">
      <c r="L165" s="98">
        <v>141766</v>
      </c>
      <c r="M165" s="99" t="s">
        <v>722</v>
      </c>
      <c r="N165" s="99" t="s">
        <v>5583</v>
      </c>
      <c r="O165" s="100" t="s">
        <v>726</v>
      </c>
      <c r="P165" t="s">
        <v>116</v>
      </c>
      <c r="Q165"/>
      <c r="R165"/>
      <c r="S165"/>
      <c r="T165"/>
    </row>
    <row r="166" spans="12:20" x14ac:dyDescent="0.35">
      <c r="L166" s="95">
        <v>141782</v>
      </c>
      <c r="M166" s="96" t="s">
        <v>724</v>
      </c>
      <c r="N166" s="96" t="s">
        <v>725</v>
      </c>
      <c r="O166" s="97" t="s">
        <v>729</v>
      </c>
      <c r="P166" t="s">
        <v>116</v>
      </c>
      <c r="Q166"/>
      <c r="R166"/>
      <c r="S166"/>
      <c r="T166"/>
    </row>
    <row r="167" spans="12:20" x14ac:dyDescent="0.35">
      <c r="L167" s="98">
        <v>141783</v>
      </c>
      <c r="M167" s="99" t="s">
        <v>727</v>
      </c>
      <c r="N167" s="99" t="s">
        <v>728</v>
      </c>
      <c r="O167" s="100" t="s">
        <v>732</v>
      </c>
      <c r="P167" t="s">
        <v>116</v>
      </c>
      <c r="Q167"/>
      <c r="R167"/>
      <c r="S167"/>
      <c r="T167"/>
    </row>
    <row r="168" spans="12:20" x14ac:dyDescent="0.35">
      <c r="L168" s="95">
        <v>141784</v>
      </c>
      <c r="M168" s="96" t="s">
        <v>730</v>
      </c>
      <c r="N168" s="96" t="s">
        <v>731</v>
      </c>
      <c r="O168" s="97" t="s">
        <v>735</v>
      </c>
      <c r="P168" t="s">
        <v>116</v>
      </c>
      <c r="Q168"/>
      <c r="R168"/>
      <c r="S168"/>
      <c r="T168"/>
    </row>
    <row r="169" spans="12:20" x14ac:dyDescent="0.35">
      <c r="L169" s="98">
        <v>141785</v>
      </c>
      <c r="M169" s="99" t="s">
        <v>733</v>
      </c>
      <c r="N169" s="99" t="s">
        <v>734</v>
      </c>
      <c r="O169" s="100" t="s">
        <v>738</v>
      </c>
      <c r="P169" t="s">
        <v>116</v>
      </c>
      <c r="Q169"/>
      <c r="R169"/>
      <c r="S169"/>
      <c r="T169"/>
    </row>
    <row r="170" spans="12:20" x14ac:dyDescent="0.35">
      <c r="L170" s="95">
        <v>141786</v>
      </c>
      <c r="M170" s="96" t="s">
        <v>736</v>
      </c>
      <c r="N170" s="96" t="s">
        <v>737</v>
      </c>
      <c r="O170" s="97" t="s">
        <v>741</v>
      </c>
      <c r="P170" t="s">
        <v>116</v>
      </c>
      <c r="Q170"/>
      <c r="R170"/>
      <c r="S170"/>
      <c r="T170"/>
    </row>
    <row r="171" spans="12:20" x14ac:dyDescent="0.35">
      <c r="L171" s="98">
        <v>141787</v>
      </c>
      <c r="M171" s="99" t="s">
        <v>739</v>
      </c>
      <c r="N171" s="99" t="s">
        <v>740</v>
      </c>
      <c r="O171" s="100" t="s">
        <v>743</v>
      </c>
      <c r="P171" t="s">
        <v>116</v>
      </c>
      <c r="Q171"/>
      <c r="R171"/>
      <c r="S171"/>
      <c r="T171"/>
    </row>
    <row r="172" spans="12:20" x14ac:dyDescent="0.35">
      <c r="L172" s="95">
        <v>141821</v>
      </c>
      <c r="M172" s="96" t="s">
        <v>742</v>
      </c>
      <c r="N172" s="96" t="s">
        <v>5584</v>
      </c>
      <c r="O172" s="97" t="s">
        <v>746</v>
      </c>
      <c r="P172" t="s">
        <v>116</v>
      </c>
      <c r="Q172"/>
      <c r="R172"/>
      <c r="S172"/>
      <c r="T172"/>
    </row>
    <row r="173" spans="12:20" x14ac:dyDescent="0.35">
      <c r="L173" s="98">
        <v>141911</v>
      </c>
      <c r="M173" s="99" t="s">
        <v>744</v>
      </c>
      <c r="N173" s="99" t="s">
        <v>745</v>
      </c>
      <c r="O173" s="100" t="s">
        <v>749</v>
      </c>
      <c r="P173" t="s">
        <v>116</v>
      </c>
      <c r="Q173"/>
      <c r="R173"/>
      <c r="S173"/>
      <c r="T173"/>
    </row>
    <row r="174" spans="12:20" x14ac:dyDescent="0.35">
      <c r="L174" s="95">
        <v>141912</v>
      </c>
      <c r="M174" s="96" t="s">
        <v>747</v>
      </c>
      <c r="N174" s="96" t="s">
        <v>748</v>
      </c>
      <c r="O174" s="97" t="s">
        <v>138</v>
      </c>
      <c r="P174" t="s">
        <v>116</v>
      </c>
      <c r="Q174"/>
      <c r="R174"/>
      <c r="S174"/>
      <c r="T174"/>
    </row>
    <row r="175" spans="12:20" x14ac:dyDescent="0.35">
      <c r="L175" s="98">
        <v>141913</v>
      </c>
      <c r="M175" s="99" t="s">
        <v>750</v>
      </c>
      <c r="N175" s="99" t="s">
        <v>751</v>
      </c>
      <c r="O175" s="100" t="s">
        <v>754</v>
      </c>
      <c r="P175" t="s">
        <v>116</v>
      </c>
      <c r="Q175"/>
      <c r="R175"/>
      <c r="S175"/>
      <c r="T175"/>
    </row>
    <row r="176" spans="12:20" x14ac:dyDescent="0.35">
      <c r="L176" s="95">
        <v>141914</v>
      </c>
      <c r="M176" s="96" t="s">
        <v>752</v>
      </c>
      <c r="N176" s="96" t="s">
        <v>753</v>
      </c>
      <c r="O176" s="97" t="s">
        <v>757</v>
      </c>
      <c r="P176" t="s">
        <v>116</v>
      </c>
      <c r="Q176"/>
      <c r="R176"/>
      <c r="S176"/>
      <c r="T176"/>
    </row>
    <row r="177" spans="12:20" x14ac:dyDescent="0.35">
      <c r="L177" s="98">
        <v>141915</v>
      </c>
      <c r="M177" s="99" t="s">
        <v>755</v>
      </c>
      <c r="N177" s="99" t="s">
        <v>756</v>
      </c>
      <c r="O177" s="100" t="s">
        <v>760</v>
      </c>
      <c r="P177" t="s">
        <v>116</v>
      </c>
      <c r="Q177"/>
      <c r="R177"/>
      <c r="S177"/>
      <c r="T177"/>
    </row>
    <row r="178" spans="12:20" x14ac:dyDescent="0.35">
      <c r="L178" s="95">
        <v>143199</v>
      </c>
      <c r="M178" s="96" t="s">
        <v>758</v>
      </c>
      <c r="N178" s="96" t="s">
        <v>759</v>
      </c>
      <c r="O178" s="97" t="s">
        <v>138</v>
      </c>
      <c r="P178" t="s">
        <v>116</v>
      </c>
      <c r="Q178"/>
      <c r="R178"/>
      <c r="S178"/>
      <c r="T178"/>
    </row>
    <row r="179" spans="12:20" x14ac:dyDescent="0.35">
      <c r="L179" s="98">
        <v>143770</v>
      </c>
      <c r="M179" s="99" t="s">
        <v>761</v>
      </c>
      <c r="N179" s="99" t="s">
        <v>762</v>
      </c>
      <c r="O179" s="100" t="s">
        <v>764</v>
      </c>
      <c r="P179" t="s">
        <v>116</v>
      </c>
      <c r="Q179"/>
      <c r="R179"/>
      <c r="S179"/>
      <c r="T179"/>
    </row>
    <row r="180" spans="12:20" x14ac:dyDescent="0.35">
      <c r="L180" s="95">
        <v>144321</v>
      </c>
      <c r="M180" s="96" t="s">
        <v>763</v>
      </c>
      <c r="N180" s="96" t="s">
        <v>5585</v>
      </c>
      <c r="O180" s="97" t="s">
        <v>766</v>
      </c>
      <c r="P180" t="s">
        <v>116</v>
      </c>
      <c r="Q180"/>
      <c r="R180"/>
      <c r="S180"/>
      <c r="T180"/>
    </row>
    <row r="181" spans="12:20" x14ac:dyDescent="0.35">
      <c r="L181" s="98">
        <v>144401</v>
      </c>
      <c r="M181" s="99" t="s">
        <v>765</v>
      </c>
      <c r="N181" s="99" t="s">
        <v>5586</v>
      </c>
      <c r="O181" s="100" t="s">
        <v>769</v>
      </c>
      <c r="P181" t="s">
        <v>116</v>
      </c>
      <c r="Q181"/>
      <c r="R181"/>
      <c r="S181"/>
      <c r="T181"/>
    </row>
    <row r="182" spans="12:20" x14ac:dyDescent="0.35">
      <c r="L182" s="95">
        <v>144421</v>
      </c>
      <c r="M182" s="96" t="s">
        <v>767</v>
      </c>
      <c r="N182" s="96" t="s">
        <v>768</v>
      </c>
      <c r="O182" s="97" t="s">
        <v>772</v>
      </c>
      <c r="P182" t="s">
        <v>116</v>
      </c>
      <c r="Q182"/>
      <c r="R182"/>
      <c r="S182"/>
      <c r="T182"/>
    </row>
    <row r="183" spans="12:20" x14ac:dyDescent="0.35">
      <c r="L183" s="98">
        <v>144422</v>
      </c>
      <c r="M183" s="99" t="s">
        <v>770</v>
      </c>
      <c r="N183" s="99" t="s">
        <v>771</v>
      </c>
      <c r="O183" s="100" t="s">
        <v>775</v>
      </c>
      <c r="P183" t="s">
        <v>116</v>
      </c>
      <c r="Q183"/>
      <c r="R183"/>
      <c r="S183"/>
      <c r="T183"/>
    </row>
    <row r="184" spans="12:20" x14ac:dyDescent="0.35">
      <c r="L184" s="95">
        <v>144423</v>
      </c>
      <c r="M184" s="96" t="s">
        <v>773</v>
      </c>
      <c r="N184" s="96" t="s">
        <v>774</v>
      </c>
      <c r="O184" s="97" t="s">
        <v>631</v>
      </c>
      <c r="P184" t="s">
        <v>116</v>
      </c>
      <c r="Q184"/>
      <c r="R184"/>
      <c r="S184"/>
      <c r="T184"/>
    </row>
    <row r="185" spans="12:20" x14ac:dyDescent="0.35">
      <c r="L185" s="98">
        <v>144621</v>
      </c>
      <c r="M185" s="99" t="s">
        <v>776</v>
      </c>
      <c r="N185" s="99" t="s">
        <v>777</v>
      </c>
      <c r="O185" s="100" t="s">
        <v>780</v>
      </c>
      <c r="P185" t="s">
        <v>116</v>
      </c>
      <c r="Q185"/>
      <c r="R185"/>
      <c r="S185"/>
      <c r="T185"/>
    </row>
    <row r="186" spans="12:20" x14ac:dyDescent="0.35">
      <c r="L186" s="95">
        <v>145921</v>
      </c>
      <c r="M186" s="96" t="s">
        <v>778</v>
      </c>
      <c r="N186" s="96" t="s">
        <v>779</v>
      </c>
      <c r="O186" s="97" t="s">
        <v>783</v>
      </c>
      <c r="P186" t="s">
        <v>116</v>
      </c>
      <c r="Q186"/>
      <c r="R186"/>
      <c r="S186"/>
      <c r="T186"/>
    </row>
    <row r="187" spans="12:20" x14ac:dyDescent="0.35">
      <c r="L187" s="98">
        <v>146601</v>
      </c>
      <c r="M187" s="99" t="s">
        <v>781</v>
      </c>
      <c r="N187" s="99" t="s">
        <v>782</v>
      </c>
      <c r="O187" s="100" t="s">
        <v>138</v>
      </c>
      <c r="P187" t="s">
        <v>116</v>
      </c>
      <c r="Q187"/>
      <c r="R187"/>
      <c r="S187"/>
      <c r="T187"/>
    </row>
    <row r="188" spans="12:20" x14ac:dyDescent="0.35">
      <c r="L188" s="95">
        <v>148170</v>
      </c>
      <c r="M188" s="96" t="s">
        <v>784</v>
      </c>
      <c r="N188" s="96" t="s">
        <v>5587</v>
      </c>
      <c r="O188" s="97" t="s">
        <v>787</v>
      </c>
      <c r="P188" t="s">
        <v>116</v>
      </c>
      <c r="Q188"/>
      <c r="R188"/>
      <c r="S188"/>
      <c r="T188"/>
    </row>
    <row r="189" spans="12:20" x14ac:dyDescent="0.35">
      <c r="L189" s="98">
        <v>149399</v>
      </c>
      <c r="M189" s="99" t="s">
        <v>5485</v>
      </c>
      <c r="N189" s="99" t="s">
        <v>5588</v>
      </c>
      <c r="O189" s="100" t="s">
        <v>790</v>
      </c>
      <c r="P189" t="s">
        <v>116</v>
      </c>
      <c r="Q189"/>
      <c r="R189"/>
      <c r="S189"/>
      <c r="T189"/>
    </row>
    <row r="190" spans="12:20" x14ac:dyDescent="0.35">
      <c r="L190" s="95">
        <v>149411</v>
      </c>
      <c r="M190" s="96" t="s">
        <v>788</v>
      </c>
      <c r="N190" s="96" t="s">
        <v>789</v>
      </c>
      <c r="O190" s="97" t="s">
        <v>792</v>
      </c>
      <c r="P190" t="s">
        <v>116</v>
      </c>
      <c r="Q190"/>
      <c r="R190"/>
      <c r="S190"/>
      <c r="T190"/>
    </row>
    <row r="191" spans="12:20" x14ac:dyDescent="0.35">
      <c r="L191" s="98">
        <v>149511</v>
      </c>
      <c r="M191" s="99" t="s">
        <v>791</v>
      </c>
      <c r="N191" s="99" t="s">
        <v>5589</v>
      </c>
      <c r="O191" s="100" t="s">
        <v>795</v>
      </c>
      <c r="P191" t="s">
        <v>116</v>
      </c>
      <c r="Q191"/>
      <c r="R191"/>
      <c r="S191"/>
      <c r="T191"/>
    </row>
    <row r="192" spans="12:20" x14ac:dyDescent="0.35">
      <c r="L192" s="95">
        <v>149512</v>
      </c>
      <c r="M192" s="96" t="s">
        <v>793</v>
      </c>
      <c r="N192" s="96" t="s">
        <v>794</v>
      </c>
      <c r="O192" s="97" t="s">
        <v>798</v>
      </c>
      <c r="P192" t="s">
        <v>116</v>
      </c>
      <c r="Q192"/>
      <c r="R192"/>
      <c r="S192"/>
      <c r="T192"/>
    </row>
    <row r="193" spans="12:20" x14ac:dyDescent="0.35">
      <c r="L193" s="98">
        <v>149514</v>
      </c>
      <c r="M193" s="99" t="s">
        <v>796</v>
      </c>
      <c r="N193" s="99" t="s">
        <v>797</v>
      </c>
      <c r="O193" s="100" t="s">
        <v>801</v>
      </c>
      <c r="P193" t="s">
        <v>116</v>
      </c>
      <c r="Q193"/>
      <c r="R193"/>
      <c r="S193"/>
      <c r="T193"/>
    </row>
    <row r="194" spans="12:20" x14ac:dyDescent="0.35">
      <c r="L194" s="95">
        <v>149516</v>
      </c>
      <c r="M194" s="96" t="s">
        <v>799</v>
      </c>
      <c r="N194" s="96" t="s">
        <v>800</v>
      </c>
      <c r="O194" s="97" t="s">
        <v>803</v>
      </c>
      <c r="P194" t="s">
        <v>116</v>
      </c>
    </row>
    <row r="195" spans="12:20" x14ac:dyDescent="0.35">
      <c r="L195" s="98">
        <v>149621</v>
      </c>
      <c r="M195" s="99" t="s">
        <v>802</v>
      </c>
      <c r="N195" s="99" t="s">
        <v>5590</v>
      </c>
      <c r="O195" s="100" t="s">
        <v>806</v>
      </c>
      <c r="P195" t="s">
        <v>116</v>
      </c>
    </row>
    <row r="196" spans="12:20" x14ac:dyDescent="0.35">
      <c r="L196" s="95">
        <v>149622</v>
      </c>
      <c r="M196" s="96" t="s">
        <v>804</v>
      </c>
      <c r="N196" s="96" t="s">
        <v>805</v>
      </c>
      <c r="O196" s="97" t="s">
        <v>809</v>
      </c>
      <c r="P196" t="s">
        <v>116</v>
      </c>
    </row>
    <row r="197" spans="12:20" x14ac:dyDescent="0.35">
      <c r="L197" s="98">
        <v>149623</v>
      </c>
      <c r="M197" s="99" t="s">
        <v>807</v>
      </c>
      <c r="N197" s="99" t="s">
        <v>808</v>
      </c>
      <c r="O197" s="100" t="s">
        <v>812</v>
      </c>
      <c r="P197" t="s">
        <v>116</v>
      </c>
    </row>
    <row r="198" spans="12:20" x14ac:dyDescent="0.35">
      <c r="L198" s="95">
        <v>149624</v>
      </c>
      <c r="M198" s="96" t="s">
        <v>810</v>
      </c>
      <c r="N198" s="96" t="s">
        <v>811</v>
      </c>
      <c r="O198" s="97" t="s">
        <v>815</v>
      </c>
      <c r="P198" t="s">
        <v>116</v>
      </c>
    </row>
    <row r="199" spans="12:20" x14ac:dyDescent="0.35">
      <c r="L199" s="98">
        <v>149625</v>
      </c>
      <c r="M199" s="99" t="s">
        <v>813</v>
      </c>
      <c r="N199" s="99" t="s">
        <v>814</v>
      </c>
      <c r="O199" s="100" t="s">
        <v>818</v>
      </c>
      <c r="P199" t="s">
        <v>116</v>
      </c>
    </row>
    <row r="200" spans="12:20" x14ac:dyDescent="0.35">
      <c r="L200" s="95">
        <v>149626</v>
      </c>
      <c r="M200" s="96" t="s">
        <v>816</v>
      </c>
      <c r="N200" s="96" t="s">
        <v>817</v>
      </c>
      <c r="O200" s="97" t="s">
        <v>821</v>
      </c>
      <c r="P200" t="s">
        <v>116</v>
      </c>
    </row>
    <row r="201" spans="12:20" x14ac:dyDescent="0.35">
      <c r="L201" s="98">
        <v>149627</v>
      </c>
      <c r="M201" s="99" t="s">
        <v>819</v>
      </c>
      <c r="N201" s="99" t="s">
        <v>820</v>
      </c>
      <c r="O201" s="100" t="s">
        <v>824</v>
      </c>
      <c r="P201" t="s">
        <v>116</v>
      </c>
    </row>
    <row r="202" spans="12:20" x14ac:dyDescent="0.35">
      <c r="L202" s="95">
        <v>149628</v>
      </c>
      <c r="M202" s="96" t="s">
        <v>822</v>
      </c>
      <c r="N202" s="96" t="s">
        <v>823</v>
      </c>
      <c r="O202" s="97" t="s">
        <v>827</v>
      </c>
      <c r="P202" t="s">
        <v>116</v>
      </c>
    </row>
    <row r="203" spans="12:20" x14ac:dyDescent="0.35">
      <c r="L203" s="98">
        <v>149629</v>
      </c>
      <c r="M203" s="99" t="s">
        <v>825</v>
      </c>
      <c r="N203" s="99" t="s">
        <v>826</v>
      </c>
      <c r="O203" s="100" t="s">
        <v>830</v>
      </c>
      <c r="P203" t="s">
        <v>116</v>
      </c>
    </row>
    <row r="204" spans="12:20" x14ac:dyDescent="0.35">
      <c r="L204" s="95">
        <v>149711</v>
      </c>
      <c r="M204" s="96" t="s">
        <v>828</v>
      </c>
      <c r="N204" s="96" t="s">
        <v>829</v>
      </c>
      <c r="O204" s="97" t="s">
        <v>833</v>
      </c>
      <c r="P204" t="s">
        <v>116</v>
      </c>
    </row>
    <row r="205" spans="12:20" x14ac:dyDescent="0.35">
      <c r="L205" s="98">
        <v>149811</v>
      </c>
      <c r="M205" s="99" t="s">
        <v>831</v>
      </c>
      <c r="N205" s="99" t="s">
        <v>832</v>
      </c>
      <c r="O205" s="100" t="s">
        <v>138</v>
      </c>
      <c r="P205" t="s">
        <v>116</v>
      </c>
    </row>
    <row r="206" spans="12:20" x14ac:dyDescent="0.35">
      <c r="L206" s="95">
        <v>149860</v>
      </c>
      <c r="M206" s="96" t="s">
        <v>834</v>
      </c>
      <c r="N206" s="96" t="s">
        <v>835</v>
      </c>
      <c r="O206" s="97" t="s">
        <v>838</v>
      </c>
      <c r="P206" t="s">
        <v>116</v>
      </c>
    </row>
    <row r="207" spans="12:20" x14ac:dyDescent="0.35">
      <c r="L207" s="98">
        <v>149921</v>
      </c>
      <c r="M207" s="99" t="s">
        <v>836</v>
      </c>
      <c r="N207" s="99" t="s">
        <v>837</v>
      </c>
      <c r="O207" s="100" t="s">
        <v>841</v>
      </c>
      <c r="P207" t="s">
        <v>116</v>
      </c>
    </row>
    <row r="208" spans="12:20" x14ac:dyDescent="0.35">
      <c r="L208" s="95">
        <v>149962</v>
      </c>
      <c r="M208" s="96" t="s">
        <v>839</v>
      </c>
      <c r="N208" s="96" t="s">
        <v>840</v>
      </c>
      <c r="O208" s="97" t="s">
        <v>844</v>
      </c>
      <c r="P208" t="s">
        <v>116</v>
      </c>
    </row>
    <row r="209" spans="12:16" x14ac:dyDescent="0.35">
      <c r="L209" s="98">
        <v>149965</v>
      </c>
      <c r="M209" s="99" t="s">
        <v>842</v>
      </c>
      <c r="N209" s="99" t="s">
        <v>843</v>
      </c>
      <c r="O209" s="100" t="s">
        <v>847</v>
      </c>
      <c r="P209" t="s">
        <v>116</v>
      </c>
    </row>
    <row r="210" spans="12:16" x14ac:dyDescent="0.35">
      <c r="L210" s="95">
        <v>149967</v>
      </c>
      <c r="M210" s="96" t="s">
        <v>845</v>
      </c>
      <c r="N210" s="96" t="s">
        <v>846</v>
      </c>
      <c r="O210" s="97" t="s">
        <v>850</v>
      </c>
      <c r="P210" t="s">
        <v>116</v>
      </c>
    </row>
    <row r="211" spans="12:16" x14ac:dyDescent="0.35">
      <c r="L211" s="98">
        <v>149968</v>
      </c>
      <c r="M211" s="99" t="s">
        <v>848</v>
      </c>
      <c r="N211" s="99" t="s">
        <v>849</v>
      </c>
      <c r="O211" s="100" t="s">
        <v>853</v>
      </c>
      <c r="P211" t="s">
        <v>116</v>
      </c>
    </row>
    <row r="212" spans="12:16" x14ac:dyDescent="0.35">
      <c r="L212" s="95">
        <v>151153</v>
      </c>
      <c r="M212" s="96" t="s">
        <v>851</v>
      </c>
      <c r="N212" s="96" t="s">
        <v>852</v>
      </c>
      <c r="O212" s="97" t="s">
        <v>856</v>
      </c>
      <c r="P212" t="s">
        <v>116</v>
      </c>
    </row>
    <row r="213" spans="12:16" x14ac:dyDescent="0.35">
      <c r="L213" s="98">
        <v>151155</v>
      </c>
      <c r="M213" s="99" t="s">
        <v>854</v>
      </c>
      <c r="N213" s="99" t="s">
        <v>855</v>
      </c>
      <c r="O213" s="100" t="s">
        <v>859</v>
      </c>
      <c r="P213" t="s">
        <v>116</v>
      </c>
    </row>
    <row r="214" spans="12:16" x14ac:dyDescent="0.35">
      <c r="L214" s="95">
        <v>152111</v>
      </c>
      <c r="M214" s="96" t="s">
        <v>857</v>
      </c>
      <c r="N214" s="96" t="s">
        <v>858</v>
      </c>
      <c r="O214" s="97" t="s">
        <v>862</v>
      </c>
      <c r="P214" t="s">
        <v>116</v>
      </c>
    </row>
    <row r="215" spans="12:16" x14ac:dyDescent="0.35">
      <c r="L215" s="98">
        <v>154452</v>
      </c>
      <c r="M215" s="99" t="s">
        <v>860</v>
      </c>
      <c r="N215" s="99" t="s">
        <v>861</v>
      </c>
      <c r="O215" s="100" t="s">
        <v>865</v>
      </c>
      <c r="P215" t="s">
        <v>116</v>
      </c>
    </row>
    <row r="216" spans="12:16" x14ac:dyDescent="0.35">
      <c r="L216" s="95">
        <v>155199</v>
      </c>
      <c r="M216" s="96" t="s">
        <v>863</v>
      </c>
      <c r="N216" s="96" t="s">
        <v>864</v>
      </c>
      <c r="O216" s="97" t="s">
        <v>868</v>
      </c>
      <c r="P216" t="s">
        <v>116</v>
      </c>
    </row>
    <row r="217" spans="12:16" x14ac:dyDescent="0.35">
      <c r="L217" s="98">
        <v>159353</v>
      </c>
      <c r="M217" s="99" t="s">
        <v>866</v>
      </c>
      <c r="N217" s="99" t="s">
        <v>867</v>
      </c>
      <c r="O217" s="100" t="s">
        <v>138</v>
      </c>
      <c r="P217" t="s">
        <v>116</v>
      </c>
    </row>
    <row r="218" spans="12:16" x14ac:dyDescent="0.35">
      <c r="L218" s="95">
        <v>163100</v>
      </c>
      <c r="M218" s="96" t="s">
        <v>869</v>
      </c>
      <c r="N218" s="96" t="s">
        <v>5591</v>
      </c>
      <c r="O218" s="97" t="s">
        <v>870</v>
      </c>
      <c r="P218" t="s">
        <v>116</v>
      </c>
    </row>
    <row r="219" spans="12:16" x14ac:dyDescent="0.35">
      <c r="L219" s="98">
        <v>163311</v>
      </c>
      <c r="M219" s="99" t="s">
        <v>5486</v>
      </c>
      <c r="N219" s="99" t="s">
        <v>5592</v>
      </c>
      <c r="O219" s="100" t="s">
        <v>873</v>
      </c>
      <c r="P219" t="s">
        <v>116</v>
      </c>
    </row>
    <row r="220" spans="12:16" x14ac:dyDescent="0.35">
      <c r="L220" s="95">
        <v>164211</v>
      </c>
      <c r="M220" s="96" t="s">
        <v>871</v>
      </c>
      <c r="N220" s="96" t="s">
        <v>872</v>
      </c>
      <c r="O220" s="97" t="s">
        <v>876</v>
      </c>
      <c r="P220" t="s">
        <v>116</v>
      </c>
    </row>
    <row r="221" spans="12:16" x14ac:dyDescent="0.35">
      <c r="L221" s="98">
        <v>171141</v>
      </c>
      <c r="M221" s="99" t="s">
        <v>874</v>
      </c>
      <c r="N221" s="99" t="s">
        <v>875</v>
      </c>
      <c r="O221" s="100" t="s">
        <v>879</v>
      </c>
      <c r="P221" t="s">
        <v>116</v>
      </c>
    </row>
    <row r="222" spans="12:16" x14ac:dyDescent="0.35">
      <c r="L222" s="95">
        <v>171152</v>
      </c>
      <c r="M222" s="96" t="s">
        <v>877</v>
      </c>
      <c r="N222" s="96" t="s">
        <v>878</v>
      </c>
      <c r="O222" s="97" t="s">
        <v>882</v>
      </c>
      <c r="P222" t="s">
        <v>116</v>
      </c>
    </row>
    <row r="223" spans="12:16" x14ac:dyDescent="0.35">
      <c r="L223" s="98">
        <v>171155</v>
      </c>
      <c r="M223" s="99" t="s">
        <v>880</v>
      </c>
      <c r="N223" s="99" t="s">
        <v>881</v>
      </c>
      <c r="O223" s="100" t="s">
        <v>885</v>
      </c>
      <c r="P223" t="s">
        <v>116</v>
      </c>
    </row>
    <row r="224" spans="12:16" x14ac:dyDescent="0.35">
      <c r="L224" s="95">
        <v>171157</v>
      </c>
      <c r="M224" s="96" t="s">
        <v>883</v>
      </c>
      <c r="N224" s="96" t="s">
        <v>884</v>
      </c>
      <c r="O224" s="97" t="s">
        <v>888</v>
      </c>
      <c r="P224" t="s">
        <v>116</v>
      </c>
    </row>
    <row r="225" spans="12:16" x14ac:dyDescent="0.35">
      <c r="L225" s="98">
        <v>171158</v>
      </c>
      <c r="M225" s="99" t="s">
        <v>886</v>
      </c>
      <c r="N225" s="99" t="s">
        <v>887</v>
      </c>
      <c r="O225" s="100" t="s">
        <v>890</v>
      </c>
      <c r="P225" t="s">
        <v>116</v>
      </c>
    </row>
    <row r="226" spans="12:16" x14ac:dyDescent="0.35">
      <c r="L226" s="95">
        <v>171211</v>
      </c>
      <c r="M226" s="96" t="s">
        <v>889</v>
      </c>
      <c r="N226" s="96" t="s">
        <v>5593</v>
      </c>
      <c r="O226" s="97" t="s">
        <v>893</v>
      </c>
      <c r="P226" t="s">
        <v>116</v>
      </c>
    </row>
    <row r="227" spans="12:16" x14ac:dyDescent="0.35">
      <c r="L227" s="98">
        <v>171212</v>
      </c>
      <c r="M227" s="99" t="s">
        <v>891</v>
      </c>
      <c r="N227" s="99" t="s">
        <v>892</v>
      </c>
      <c r="O227" s="100" t="s">
        <v>896</v>
      </c>
      <c r="P227" t="s">
        <v>116</v>
      </c>
    </row>
    <row r="228" spans="12:16" x14ac:dyDescent="0.35">
      <c r="L228" s="95">
        <v>171214</v>
      </c>
      <c r="M228" s="96" t="s">
        <v>894</v>
      </c>
      <c r="N228" s="96" t="s">
        <v>895</v>
      </c>
      <c r="O228" s="97" t="s">
        <v>138</v>
      </c>
      <c r="P228" t="s">
        <v>116</v>
      </c>
    </row>
    <row r="229" spans="12:16" x14ac:dyDescent="0.35">
      <c r="L229" s="98">
        <v>171250</v>
      </c>
      <c r="M229" s="99" t="s">
        <v>897</v>
      </c>
      <c r="N229" s="99" t="s">
        <v>3477</v>
      </c>
      <c r="O229" s="100" t="s">
        <v>138</v>
      </c>
      <c r="P229" t="s">
        <v>116</v>
      </c>
    </row>
    <row r="230" spans="12:16" x14ac:dyDescent="0.35">
      <c r="L230" s="95">
        <v>171260</v>
      </c>
      <c r="M230" s="96" t="s">
        <v>898</v>
      </c>
      <c r="N230" s="96" t="s">
        <v>5594</v>
      </c>
      <c r="O230" s="97" t="s">
        <v>901</v>
      </c>
      <c r="P230" t="s">
        <v>116</v>
      </c>
    </row>
    <row r="231" spans="12:16" x14ac:dyDescent="0.35">
      <c r="L231" s="98">
        <v>171356</v>
      </c>
      <c r="M231" s="99" t="s">
        <v>899</v>
      </c>
      <c r="N231" s="99" t="s">
        <v>900</v>
      </c>
      <c r="O231" s="100" t="s">
        <v>901</v>
      </c>
      <c r="P231" t="s">
        <v>116</v>
      </c>
    </row>
    <row r="232" spans="12:16" x14ac:dyDescent="0.35">
      <c r="L232" s="95">
        <v>171393</v>
      </c>
      <c r="M232" s="96" t="s">
        <v>902</v>
      </c>
      <c r="N232" s="96" t="s">
        <v>903</v>
      </c>
      <c r="O232" s="97" t="s">
        <v>906</v>
      </c>
      <c r="P232" t="s">
        <v>116</v>
      </c>
    </row>
    <row r="233" spans="12:16" x14ac:dyDescent="0.35">
      <c r="L233" s="98">
        <v>171443</v>
      </c>
      <c r="M233" s="99" t="s">
        <v>904</v>
      </c>
      <c r="N233" s="99" t="s">
        <v>905</v>
      </c>
      <c r="O233" s="100" t="s">
        <v>909</v>
      </c>
      <c r="P233" t="s">
        <v>116</v>
      </c>
    </row>
    <row r="234" spans="12:16" x14ac:dyDescent="0.35">
      <c r="L234" s="95">
        <v>171445</v>
      </c>
      <c r="M234" s="96" t="s">
        <v>907</v>
      </c>
      <c r="N234" s="96" t="s">
        <v>908</v>
      </c>
      <c r="O234" s="97" t="s">
        <v>912</v>
      </c>
      <c r="P234" t="s">
        <v>116</v>
      </c>
    </row>
    <row r="235" spans="12:16" x14ac:dyDescent="0.35">
      <c r="L235" s="98">
        <v>171447</v>
      </c>
      <c r="M235" s="99" t="s">
        <v>910</v>
      </c>
      <c r="N235" s="99" t="s">
        <v>911</v>
      </c>
      <c r="O235" s="100" t="s">
        <v>915</v>
      </c>
      <c r="P235" t="s">
        <v>116</v>
      </c>
    </row>
    <row r="236" spans="12:16" x14ac:dyDescent="0.35">
      <c r="L236" s="95">
        <v>171449</v>
      </c>
      <c r="M236" s="96" t="s">
        <v>913</v>
      </c>
      <c r="N236" s="96" t="s">
        <v>914</v>
      </c>
      <c r="O236" s="97" t="s">
        <v>918</v>
      </c>
      <c r="P236" t="s">
        <v>116</v>
      </c>
    </row>
    <row r="237" spans="12:16" x14ac:dyDescent="0.35">
      <c r="L237" s="98">
        <v>171450</v>
      </c>
      <c r="M237" s="99" t="s">
        <v>916</v>
      </c>
      <c r="N237" s="99" t="s">
        <v>917</v>
      </c>
      <c r="O237" s="100" t="s">
        <v>921</v>
      </c>
      <c r="P237" t="s">
        <v>116</v>
      </c>
    </row>
    <row r="238" spans="12:16" x14ac:dyDescent="0.35">
      <c r="L238" s="95">
        <v>171471</v>
      </c>
      <c r="M238" s="96" t="s">
        <v>919</v>
      </c>
      <c r="N238" s="96" t="s">
        <v>920</v>
      </c>
      <c r="O238" s="97" t="s">
        <v>924</v>
      </c>
      <c r="P238" t="s">
        <v>116</v>
      </c>
    </row>
    <row r="239" spans="12:16" x14ac:dyDescent="0.35">
      <c r="L239" s="98">
        <v>171472</v>
      </c>
      <c r="M239" s="99" t="s">
        <v>922</v>
      </c>
      <c r="N239" s="99" t="s">
        <v>923</v>
      </c>
      <c r="O239" s="100" t="s">
        <v>927</v>
      </c>
      <c r="P239" t="s">
        <v>116</v>
      </c>
    </row>
    <row r="240" spans="12:16" x14ac:dyDescent="0.35">
      <c r="L240" s="95">
        <v>171473</v>
      </c>
      <c r="M240" s="96" t="s">
        <v>925</v>
      </c>
      <c r="N240" s="96" t="s">
        <v>926</v>
      </c>
      <c r="O240" s="97" t="s">
        <v>930</v>
      </c>
      <c r="P240" t="s">
        <v>116</v>
      </c>
    </row>
    <row r="241" spans="12:16" x14ac:dyDescent="0.35">
      <c r="L241" s="98">
        <v>171475</v>
      </c>
      <c r="M241" s="99" t="s">
        <v>928</v>
      </c>
      <c r="N241" s="99" t="s">
        <v>929</v>
      </c>
      <c r="O241" s="100" t="s">
        <v>933</v>
      </c>
      <c r="P241" t="s">
        <v>116</v>
      </c>
    </row>
    <row r="242" spans="12:16" x14ac:dyDescent="0.35">
      <c r="L242" s="95">
        <v>171476</v>
      </c>
      <c r="M242" s="96" t="s">
        <v>931</v>
      </c>
      <c r="N242" s="96" t="s">
        <v>932</v>
      </c>
      <c r="O242" s="97" t="s">
        <v>936</v>
      </c>
      <c r="P242" t="s">
        <v>116</v>
      </c>
    </row>
    <row r="243" spans="12:16" x14ac:dyDescent="0.35">
      <c r="L243" s="98">
        <v>171617</v>
      </c>
      <c r="M243" s="99" t="s">
        <v>934</v>
      </c>
      <c r="N243" s="99" t="s">
        <v>935</v>
      </c>
      <c r="O243" s="100" t="s">
        <v>939</v>
      </c>
      <c r="P243" t="s">
        <v>116</v>
      </c>
    </row>
    <row r="244" spans="12:16" x14ac:dyDescent="0.35">
      <c r="L244" s="95">
        <v>171618</v>
      </c>
      <c r="M244" s="96" t="s">
        <v>937</v>
      </c>
      <c r="N244" s="96" t="s">
        <v>938</v>
      </c>
      <c r="O244" s="97" t="s">
        <v>942</v>
      </c>
      <c r="P244" t="s">
        <v>116</v>
      </c>
    </row>
    <row r="245" spans="12:16" x14ac:dyDescent="0.35">
      <c r="L245" s="98">
        <v>171619</v>
      </c>
      <c r="M245" s="99" t="s">
        <v>940</v>
      </c>
      <c r="N245" s="99" t="s">
        <v>941</v>
      </c>
      <c r="O245" s="100" t="s">
        <v>138</v>
      </c>
      <c r="P245" t="s">
        <v>116</v>
      </c>
    </row>
    <row r="246" spans="12:16" x14ac:dyDescent="0.35">
      <c r="L246" s="95">
        <v>171620</v>
      </c>
      <c r="M246" s="96" t="s">
        <v>943</v>
      </c>
      <c r="N246" s="96" t="s">
        <v>5595</v>
      </c>
      <c r="O246" s="97" t="s">
        <v>945</v>
      </c>
      <c r="P246" t="s">
        <v>116</v>
      </c>
    </row>
    <row r="247" spans="12:16" x14ac:dyDescent="0.35">
      <c r="L247" s="98">
        <v>171621</v>
      </c>
      <c r="M247" s="99" t="s">
        <v>944</v>
      </c>
      <c r="N247" s="99" t="s">
        <v>5596</v>
      </c>
      <c r="O247" s="100" t="s">
        <v>138</v>
      </c>
      <c r="P247" t="s">
        <v>116</v>
      </c>
    </row>
    <row r="248" spans="12:16" x14ac:dyDescent="0.35">
      <c r="L248" s="95">
        <v>171623</v>
      </c>
      <c r="M248" s="96" t="s">
        <v>946</v>
      </c>
      <c r="N248" s="96" t="s">
        <v>947</v>
      </c>
      <c r="O248" s="97" t="s">
        <v>950</v>
      </c>
      <c r="P248" t="s">
        <v>116</v>
      </c>
    </row>
    <row r="249" spans="12:16" x14ac:dyDescent="0.35">
      <c r="L249" s="98">
        <v>171625</v>
      </c>
      <c r="M249" s="99" t="s">
        <v>948</v>
      </c>
      <c r="N249" s="99" t="s">
        <v>949</v>
      </c>
      <c r="O249" s="100" t="s">
        <v>952</v>
      </c>
      <c r="P249" t="s">
        <v>116</v>
      </c>
    </row>
    <row r="250" spans="12:16" x14ac:dyDescent="0.35">
      <c r="L250" s="95">
        <v>171627</v>
      </c>
      <c r="M250" s="96" t="s">
        <v>951</v>
      </c>
      <c r="N250" s="96" t="s">
        <v>5597</v>
      </c>
      <c r="O250" s="97" t="s">
        <v>955</v>
      </c>
      <c r="P250" t="s">
        <v>116</v>
      </c>
    </row>
    <row r="251" spans="12:16" x14ac:dyDescent="0.35">
      <c r="L251" s="98">
        <v>171628</v>
      </c>
      <c r="M251" s="99" t="s">
        <v>953</v>
      </c>
      <c r="N251" s="99" t="s">
        <v>954</v>
      </c>
      <c r="O251" s="100" t="s">
        <v>958</v>
      </c>
      <c r="P251" t="s">
        <v>116</v>
      </c>
    </row>
    <row r="252" spans="12:16" x14ac:dyDescent="0.35">
      <c r="L252" s="95">
        <v>171712</v>
      </c>
      <c r="M252" s="96" t="s">
        <v>956</v>
      </c>
      <c r="N252" s="96" t="s">
        <v>957</v>
      </c>
      <c r="O252" s="97" t="s">
        <v>961</v>
      </c>
      <c r="P252" t="s">
        <v>116</v>
      </c>
    </row>
    <row r="253" spans="12:16" x14ac:dyDescent="0.35">
      <c r="L253" s="98">
        <v>171721</v>
      </c>
      <c r="M253" s="99" t="s">
        <v>959</v>
      </c>
      <c r="N253" s="99" t="s">
        <v>960</v>
      </c>
      <c r="O253" s="100" t="s">
        <v>963</v>
      </c>
      <c r="P253" t="s">
        <v>116</v>
      </c>
    </row>
    <row r="254" spans="12:16" x14ac:dyDescent="0.35">
      <c r="L254" s="95">
        <v>171813</v>
      </c>
      <c r="M254" s="96" t="s">
        <v>962</v>
      </c>
      <c r="N254" s="96" t="s">
        <v>5598</v>
      </c>
      <c r="O254" s="97" t="s">
        <v>966</v>
      </c>
      <c r="P254" t="s">
        <v>116</v>
      </c>
    </row>
    <row r="255" spans="12:16" x14ac:dyDescent="0.35">
      <c r="L255" s="98">
        <v>171815</v>
      </c>
      <c r="M255" s="99" t="s">
        <v>964</v>
      </c>
      <c r="N255" s="99" t="s">
        <v>965</v>
      </c>
      <c r="O255" s="100" t="s">
        <v>969</v>
      </c>
      <c r="P255" t="s">
        <v>116</v>
      </c>
    </row>
    <row r="256" spans="12:16" x14ac:dyDescent="0.35">
      <c r="L256" s="95">
        <v>171822</v>
      </c>
      <c r="M256" s="96" t="s">
        <v>967</v>
      </c>
      <c r="N256" s="96" t="s">
        <v>968</v>
      </c>
      <c r="O256" s="97" t="s">
        <v>972</v>
      </c>
      <c r="P256" t="s">
        <v>116</v>
      </c>
    </row>
    <row r="257" spans="12:16" x14ac:dyDescent="0.35">
      <c r="L257" s="98">
        <v>171833</v>
      </c>
      <c r="M257" s="99" t="s">
        <v>970</v>
      </c>
      <c r="N257" s="99" t="s">
        <v>971</v>
      </c>
      <c r="O257" s="100" t="s">
        <v>975</v>
      </c>
      <c r="P257" t="s">
        <v>116</v>
      </c>
    </row>
    <row r="258" spans="12:16" x14ac:dyDescent="0.35">
      <c r="L258" s="95">
        <v>171844</v>
      </c>
      <c r="M258" s="96" t="s">
        <v>973</v>
      </c>
      <c r="N258" s="96" t="s">
        <v>974</v>
      </c>
      <c r="O258" s="97" t="s">
        <v>978</v>
      </c>
      <c r="P258" t="s">
        <v>116</v>
      </c>
    </row>
    <row r="259" spans="12:16" x14ac:dyDescent="0.35">
      <c r="L259" s="98">
        <v>171851</v>
      </c>
      <c r="M259" s="99" t="s">
        <v>976</v>
      </c>
      <c r="N259" s="99" t="s">
        <v>977</v>
      </c>
      <c r="O259" s="100" t="s">
        <v>981</v>
      </c>
      <c r="P259" t="s">
        <v>116</v>
      </c>
    </row>
    <row r="260" spans="12:16" x14ac:dyDescent="0.35">
      <c r="L260" s="95">
        <v>171853</v>
      </c>
      <c r="M260" s="96" t="s">
        <v>979</v>
      </c>
      <c r="N260" s="96" t="s">
        <v>980</v>
      </c>
      <c r="O260" s="97" t="s">
        <v>984</v>
      </c>
      <c r="P260" t="s">
        <v>116</v>
      </c>
    </row>
    <row r="261" spans="12:16" x14ac:dyDescent="0.35">
      <c r="L261" s="98">
        <v>171873</v>
      </c>
      <c r="M261" s="99" t="s">
        <v>982</v>
      </c>
      <c r="N261" s="99" t="s">
        <v>983</v>
      </c>
      <c r="O261" s="100" t="s">
        <v>987</v>
      </c>
      <c r="P261" t="s">
        <v>116</v>
      </c>
    </row>
    <row r="262" spans="12:16" x14ac:dyDescent="0.35">
      <c r="L262" s="95">
        <v>171875</v>
      </c>
      <c r="M262" s="96" t="s">
        <v>985</v>
      </c>
      <c r="N262" s="96" t="s">
        <v>986</v>
      </c>
      <c r="O262" s="97" t="s">
        <v>990</v>
      </c>
      <c r="P262" t="s">
        <v>116</v>
      </c>
    </row>
    <row r="263" spans="12:16" x14ac:dyDescent="0.35">
      <c r="L263" s="98">
        <v>172321</v>
      </c>
      <c r="M263" s="99" t="s">
        <v>988</v>
      </c>
      <c r="N263" s="99" t="s">
        <v>989</v>
      </c>
      <c r="O263" s="100" t="s">
        <v>993</v>
      </c>
      <c r="P263" t="s">
        <v>116</v>
      </c>
    </row>
    <row r="264" spans="12:16" x14ac:dyDescent="0.35">
      <c r="L264" s="95">
        <v>172421</v>
      </c>
      <c r="M264" s="96" t="s">
        <v>991</v>
      </c>
      <c r="N264" s="96" t="s">
        <v>992</v>
      </c>
      <c r="O264" s="97" t="s">
        <v>996</v>
      </c>
      <c r="P264" t="s">
        <v>116</v>
      </c>
    </row>
    <row r="265" spans="12:16" x14ac:dyDescent="0.35">
      <c r="L265" s="98">
        <v>172423</v>
      </c>
      <c r="M265" s="99" t="s">
        <v>994</v>
      </c>
      <c r="N265" s="99" t="s">
        <v>995</v>
      </c>
      <c r="O265" s="100" t="s">
        <v>999</v>
      </c>
      <c r="P265" t="s">
        <v>116</v>
      </c>
    </row>
    <row r="266" spans="12:16" x14ac:dyDescent="0.35">
      <c r="L266" s="95">
        <v>172424</v>
      </c>
      <c r="M266" s="96" t="s">
        <v>997</v>
      </c>
      <c r="N266" s="96" t="s">
        <v>998</v>
      </c>
      <c r="O266" s="97" t="s">
        <v>1002</v>
      </c>
      <c r="P266" t="s">
        <v>116</v>
      </c>
    </row>
    <row r="267" spans="12:16" x14ac:dyDescent="0.35">
      <c r="L267" s="98">
        <v>173321</v>
      </c>
      <c r="M267" s="99" t="s">
        <v>1000</v>
      </c>
      <c r="N267" s="99" t="s">
        <v>1001</v>
      </c>
      <c r="O267" s="100" t="s">
        <v>1005</v>
      </c>
      <c r="P267" t="s">
        <v>116</v>
      </c>
    </row>
    <row r="268" spans="12:16" x14ac:dyDescent="0.35">
      <c r="L268" s="95">
        <v>173421</v>
      </c>
      <c r="M268" s="96" t="s">
        <v>1003</v>
      </c>
      <c r="N268" s="96" t="s">
        <v>1004</v>
      </c>
      <c r="O268" s="97" t="s">
        <v>1008</v>
      </c>
      <c r="P268" t="s">
        <v>116</v>
      </c>
    </row>
    <row r="269" spans="12:16" x14ac:dyDescent="0.35">
      <c r="L269" s="98">
        <v>174121</v>
      </c>
      <c r="M269" s="99" t="s">
        <v>1006</v>
      </c>
      <c r="N269" s="99" t="s">
        <v>1007</v>
      </c>
      <c r="O269" s="100" t="s">
        <v>1011</v>
      </c>
      <c r="P269" t="s">
        <v>116</v>
      </c>
    </row>
    <row r="270" spans="12:16" x14ac:dyDescent="0.35">
      <c r="L270" s="95">
        <v>174122</v>
      </c>
      <c r="M270" s="96" t="s">
        <v>1009</v>
      </c>
      <c r="N270" s="96" t="s">
        <v>1010</v>
      </c>
      <c r="O270" s="97" t="s">
        <v>1014</v>
      </c>
      <c r="P270" t="s">
        <v>116</v>
      </c>
    </row>
    <row r="271" spans="12:16" x14ac:dyDescent="0.35">
      <c r="L271" s="98">
        <v>174123</v>
      </c>
      <c r="M271" s="99" t="s">
        <v>1012</v>
      </c>
      <c r="N271" s="99" t="s">
        <v>1013</v>
      </c>
      <c r="O271" s="100" t="s">
        <v>1017</v>
      </c>
      <c r="P271" t="s">
        <v>116</v>
      </c>
    </row>
    <row r="272" spans="12:16" x14ac:dyDescent="0.35">
      <c r="L272" s="95">
        <v>174221</v>
      </c>
      <c r="M272" s="96" t="s">
        <v>1015</v>
      </c>
      <c r="N272" s="96" t="s">
        <v>1016</v>
      </c>
      <c r="O272" s="97" t="s">
        <v>1020</v>
      </c>
      <c r="P272" t="s">
        <v>116</v>
      </c>
    </row>
    <row r="273" spans="12:16" x14ac:dyDescent="0.35">
      <c r="L273" s="98">
        <v>174321</v>
      </c>
      <c r="M273" s="99" t="s">
        <v>1018</v>
      </c>
      <c r="N273" s="99" t="s">
        <v>1019</v>
      </c>
      <c r="O273" s="100" t="s">
        <v>1022</v>
      </c>
      <c r="P273" t="s">
        <v>116</v>
      </c>
    </row>
    <row r="274" spans="12:16" x14ac:dyDescent="0.35">
      <c r="L274" s="95">
        <v>174322</v>
      </c>
      <c r="M274" s="96" t="s">
        <v>1021</v>
      </c>
      <c r="N274" s="96" t="s">
        <v>1019</v>
      </c>
      <c r="O274" s="97" t="s">
        <v>1025</v>
      </c>
      <c r="P274" t="s">
        <v>116</v>
      </c>
    </row>
    <row r="275" spans="12:16" x14ac:dyDescent="0.35">
      <c r="L275" s="98">
        <v>174499</v>
      </c>
      <c r="M275" s="99" t="s">
        <v>1023</v>
      </c>
      <c r="N275" s="99" t="s">
        <v>1024</v>
      </c>
      <c r="O275" s="100" t="s">
        <v>1028</v>
      </c>
      <c r="P275" t="s">
        <v>116</v>
      </c>
    </row>
    <row r="276" spans="12:16" x14ac:dyDescent="0.35">
      <c r="L276" s="95">
        <v>174521</v>
      </c>
      <c r="M276" s="96" t="s">
        <v>1026</v>
      </c>
      <c r="N276" s="96" t="s">
        <v>1027</v>
      </c>
      <c r="O276" s="97" t="s">
        <v>1031</v>
      </c>
      <c r="P276" t="s">
        <v>116</v>
      </c>
    </row>
    <row r="277" spans="12:16" x14ac:dyDescent="0.35">
      <c r="L277" s="98">
        <v>175121</v>
      </c>
      <c r="M277" s="99" t="s">
        <v>1029</v>
      </c>
      <c r="N277" s="99" t="s">
        <v>1030</v>
      </c>
      <c r="O277" s="100" t="s">
        <v>1034</v>
      </c>
      <c r="P277" t="s">
        <v>116</v>
      </c>
    </row>
    <row r="278" spans="12:16" x14ac:dyDescent="0.35">
      <c r="L278" s="95">
        <v>175221</v>
      </c>
      <c r="M278" s="96" t="s">
        <v>1032</v>
      </c>
      <c r="N278" s="96" t="s">
        <v>1033</v>
      </c>
      <c r="O278" s="97" t="s">
        <v>138</v>
      </c>
      <c r="P278" t="s">
        <v>116</v>
      </c>
    </row>
    <row r="279" spans="12:16" x14ac:dyDescent="0.35">
      <c r="L279" s="98">
        <v>175300</v>
      </c>
      <c r="M279" s="99" t="s">
        <v>1035</v>
      </c>
      <c r="N279" s="99" t="s">
        <v>1036</v>
      </c>
      <c r="O279" s="100" t="s">
        <v>1039</v>
      </c>
      <c r="P279" t="s">
        <v>116</v>
      </c>
    </row>
    <row r="280" spans="12:16" x14ac:dyDescent="0.35">
      <c r="L280" s="95">
        <v>175321</v>
      </c>
      <c r="M280" s="96" t="s">
        <v>1037</v>
      </c>
      <c r="N280" s="96" t="s">
        <v>1038</v>
      </c>
      <c r="O280" s="97" t="s">
        <v>1042</v>
      </c>
      <c r="P280" t="s">
        <v>116</v>
      </c>
    </row>
    <row r="281" spans="12:16" x14ac:dyDescent="0.35">
      <c r="L281" s="98">
        <v>175421</v>
      </c>
      <c r="M281" s="99" t="s">
        <v>1040</v>
      </c>
      <c r="N281" s="99" t="s">
        <v>1041</v>
      </c>
      <c r="O281" s="100" t="s">
        <v>1045</v>
      </c>
      <c r="P281" t="s">
        <v>116</v>
      </c>
    </row>
    <row r="282" spans="12:16" x14ac:dyDescent="0.35">
      <c r="L282" s="95">
        <v>175422</v>
      </c>
      <c r="M282" s="96" t="s">
        <v>1043</v>
      </c>
      <c r="N282" s="96" t="s">
        <v>1044</v>
      </c>
      <c r="O282" s="97" t="s">
        <v>1048</v>
      </c>
      <c r="P282" t="s">
        <v>116</v>
      </c>
    </row>
    <row r="283" spans="12:16" x14ac:dyDescent="0.35">
      <c r="L283" s="98">
        <v>175521</v>
      </c>
      <c r="M283" s="99" t="s">
        <v>1046</v>
      </c>
      <c r="N283" s="99" t="s">
        <v>1047</v>
      </c>
      <c r="O283" s="100" t="s">
        <v>1051</v>
      </c>
      <c r="P283" t="s">
        <v>116</v>
      </c>
    </row>
    <row r="284" spans="12:16" x14ac:dyDescent="0.35">
      <c r="L284" s="95">
        <v>175621</v>
      </c>
      <c r="M284" s="96" t="s">
        <v>1049</v>
      </c>
      <c r="N284" s="96" t="s">
        <v>1050</v>
      </c>
      <c r="O284" s="97" t="s">
        <v>1054</v>
      </c>
      <c r="P284" t="s">
        <v>116</v>
      </c>
    </row>
    <row r="285" spans="12:16" x14ac:dyDescent="0.35">
      <c r="L285" s="98">
        <v>175622</v>
      </c>
      <c r="M285" s="99" t="s">
        <v>1052</v>
      </c>
      <c r="N285" s="99" t="s">
        <v>1053</v>
      </c>
      <c r="O285" s="100" t="s">
        <v>1057</v>
      </c>
      <c r="P285" t="s">
        <v>116</v>
      </c>
    </row>
    <row r="286" spans="12:16" x14ac:dyDescent="0.35">
      <c r="L286" s="95">
        <v>175721</v>
      </c>
      <c r="M286" s="96" t="s">
        <v>1055</v>
      </c>
      <c r="N286" s="96" t="s">
        <v>1056</v>
      </c>
      <c r="O286" s="97" t="s">
        <v>1060</v>
      </c>
      <c r="P286" t="s">
        <v>116</v>
      </c>
    </row>
    <row r="287" spans="12:16" x14ac:dyDescent="0.35">
      <c r="L287" s="98">
        <v>175821</v>
      </c>
      <c r="M287" s="99" t="s">
        <v>1058</v>
      </c>
      <c r="N287" s="99" t="s">
        <v>1059</v>
      </c>
      <c r="O287" s="100" t="s">
        <v>1063</v>
      </c>
      <c r="P287" t="s">
        <v>116</v>
      </c>
    </row>
    <row r="288" spans="12:16" x14ac:dyDescent="0.35">
      <c r="L288" s="95">
        <v>176221</v>
      </c>
      <c r="M288" s="96" t="s">
        <v>1061</v>
      </c>
      <c r="N288" s="96" t="s">
        <v>1062</v>
      </c>
      <c r="O288" s="97" t="s">
        <v>1066</v>
      </c>
      <c r="P288" t="s">
        <v>116</v>
      </c>
    </row>
    <row r="289" spans="12:16" x14ac:dyDescent="0.35">
      <c r="L289" s="98">
        <v>176321</v>
      </c>
      <c r="M289" s="99" t="s">
        <v>1064</v>
      </c>
      <c r="N289" s="99" t="s">
        <v>1065</v>
      </c>
      <c r="O289" s="100" t="s">
        <v>1069</v>
      </c>
      <c r="P289" t="s">
        <v>116</v>
      </c>
    </row>
    <row r="290" spans="12:16" x14ac:dyDescent="0.35">
      <c r="L290" s="95">
        <v>176322</v>
      </c>
      <c r="M290" s="96" t="s">
        <v>1067</v>
      </c>
      <c r="N290" s="96" t="s">
        <v>1068</v>
      </c>
      <c r="O290" s="97" t="s">
        <v>1072</v>
      </c>
      <c r="P290" t="s">
        <v>116</v>
      </c>
    </row>
    <row r="291" spans="12:16" x14ac:dyDescent="0.35">
      <c r="L291" s="98">
        <v>176521</v>
      </c>
      <c r="M291" s="99" t="s">
        <v>1070</v>
      </c>
      <c r="N291" s="99" t="s">
        <v>1071</v>
      </c>
      <c r="O291" s="100" t="s">
        <v>1075</v>
      </c>
      <c r="P291" t="s">
        <v>116</v>
      </c>
    </row>
    <row r="292" spans="12:16" x14ac:dyDescent="0.35">
      <c r="L292" s="95">
        <v>176621</v>
      </c>
      <c r="M292" s="96" t="s">
        <v>1073</v>
      </c>
      <c r="N292" s="96" t="s">
        <v>1074</v>
      </c>
      <c r="O292" s="97" t="s">
        <v>1078</v>
      </c>
      <c r="P292" t="s">
        <v>116</v>
      </c>
    </row>
    <row r="293" spans="12:16" x14ac:dyDescent="0.35">
      <c r="L293" s="98">
        <v>176721</v>
      </c>
      <c r="M293" s="99" t="s">
        <v>1076</v>
      </c>
      <c r="N293" s="99" t="s">
        <v>1077</v>
      </c>
      <c r="O293" s="100" t="s">
        <v>1081</v>
      </c>
      <c r="P293" t="s">
        <v>116</v>
      </c>
    </row>
    <row r="294" spans="12:16" x14ac:dyDescent="0.35">
      <c r="L294" s="95">
        <v>176722</v>
      </c>
      <c r="M294" s="96" t="s">
        <v>1079</v>
      </c>
      <c r="N294" s="96" t="s">
        <v>1080</v>
      </c>
      <c r="O294" s="97" t="s">
        <v>1084</v>
      </c>
      <c r="P294" t="s">
        <v>116</v>
      </c>
    </row>
    <row r="295" spans="12:16" x14ac:dyDescent="0.35">
      <c r="L295" s="98">
        <v>176821</v>
      </c>
      <c r="M295" s="99" t="s">
        <v>1082</v>
      </c>
      <c r="N295" s="99" t="s">
        <v>1083</v>
      </c>
      <c r="O295" s="100" t="s">
        <v>1087</v>
      </c>
      <c r="P295" t="s">
        <v>116</v>
      </c>
    </row>
    <row r="296" spans="12:16" x14ac:dyDescent="0.35">
      <c r="L296" s="95">
        <v>177121</v>
      </c>
      <c r="M296" s="96" t="s">
        <v>1085</v>
      </c>
      <c r="N296" s="96" t="s">
        <v>1086</v>
      </c>
      <c r="O296" s="97" t="s">
        <v>1090</v>
      </c>
      <c r="P296" t="s">
        <v>116</v>
      </c>
    </row>
    <row r="297" spans="12:16" x14ac:dyDescent="0.35">
      <c r="L297" s="98">
        <v>177122</v>
      </c>
      <c r="M297" s="99" t="s">
        <v>1088</v>
      </c>
      <c r="N297" s="99" t="s">
        <v>1089</v>
      </c>
      <c r="O297" s="100" t="s">
        <v>1093</v>
      </c>
      <c r="P297" t="s">
        <v>116</v>
      </c>
    </row>
    <row r="298" spans="12:16" x14ac:dyDescent="0.35">
      <c r="L298" s="95">
        <v>177223</v>
      </c>
      <c r="M298" s="96" t="s">
        <v>1091</v>
      </c>
      <c r="N298" s="96" t="s">
        <v>1092</v>
      </c>
      <c r="O298" s="97" t="s">
        <v>1096</v>
      </c>
      <c r="P298" t="s">
        <v>116</v>
      </c>
    </row>
    <row r="299" spans="12:16" x14ac:dyDescent="0.35">
      <c r="L299" s="98">
        <v>177421</v>
      </c>
      <c r="M299" s="99" t="s">
        <v>1094</v>
      </c>
      <c r="N299" s="99" t="s">
        <v>1095</v>
      </c>
      <c r="O299" s="100" t="s">
        <v>1099</v>
      </c>
      <c r="P299" t="s">
        <v>116</v>
      </c>
    </row>
    <row r="300" spans="12:16" x14ac:dyDescent="0.35">
      <c r="L300" s="95">
        <v>177521</v>
      </c>
      <c r="M300" s="96" t="s">
        <v>1097</v>
      </c>
      <c r="N300" s="96" t="s">
        <v>1098</v>
      </c>
      <c r="O300" s="97" t="s">
        <v>1102</v>
      </c>
      <c r="P300" t="s">
        <v>116</v>
      </c>
    </row>
    <row r="301" spans="12:16" x14ac:dyDescent="0.35">
      <c r="L301" s="98">
        <v>177621</v>
      </c>
      <c r="M301" s="99" t="s">
        <v>1100</v>
      </c>
      <c r="N301" s="99" t="s">
        <v>1101</v>
      </c>
      <c r="O301" s="100" t="s">
        <v>1105</v>
      </c>
      <c r="P301" t="s">
        <v>116</v>
      </c>
    </row>
    <row r="302" spans="12:16" x14ac:dyDescent="0.35">
      <c r="L302" s="95">
        <v>177622</v>
      </c>
      <c r="M302" s="96" t="s">
        <v>1103</v>
      </c>
      <c r="N302" s="96" t="s">
        <v>1104</v>
      </c>
      <c r="O302" s="97" t="s">
        <v>1108</v>
      </c>
      <c r="P302" t="s">
        <v>116</v>
      </c>
    </row>
    <row r="303" spans="12:16" x14ac:dyDescent="0.35">
      <c r="L303" s="98">
        <v>177710</v>
      </c>
      <c r="M303" s="99" t="s">
        <v>1106</v>
      </c>
      <c r="N303" s="99" t="s">
        <v>1107</v>
      </c>
      <c r="O303" s="100" t="s">
        <v>1111</v>
      </c>
      <c r="P303" t="s">
        <v>116</v>
      </c>
    </row>
    <row r="304" spans="12:16" x14ac:dyDescent="0.35">
      <c r="L304" s="95">
        <v>178121</v>
      </c>
      <c r="M304" s="96" t="s">
        <v>1109</v>
      </c>
      <c r="N304" s="96" t="s">
        <v>1110</v>
      </c>
      <c r="O304" s="97" t="s">
        <v>1114</v>
      </c>
      <c r="P304" t="s">
        <v>116</v>
      </c>
    </row>
    <row r="305" spans="12:16" x14ac:dyDescent="0.35">
      <c r="L305" s="98">
        <v>178299</v>
      </c>
      <c r="M305" s="99" t="s">
        <v>1112</v>
      </c>
      <c r="N305" s="99" t="s">
        <v>1113</v>
      </c>
      <c r="O305" s="100" t="s">
        <v>1117</v>
      </c>
      <c r="P305" t="s">
        <v>116</v>
      </c>
    </row>
    <row r="306" spans="12:16" x14ac:dyDescent="0.35">
      <c r="L306" s="95">
        <v>178322</v>
      </c>
      <c r="M306" s="96" t="s">
        <v>1115</v>
      </c>
      <c r="N306" s="96" t="s">
        <v>1116</v>
      </c>
      <c r="O306" s="97" t="s">
        <v>138</v>
      </c>
      <c r="P306" t="s">
        <v>116</v>
      </c>
    </row>
    <row r="307" spans="12:16" x14ac:dyDescent="0.35">
      <c r="L307" s="98">
        <v>178960</v>
      </c>
      <c r="M307" s="99" t="s">
        <v>1118</v>
      </c>
      <c r="N307" s="99" t="s">
        <v>5599</v>
      </c>
      <c r="O307" s="100" t="s">
        <v>1121</v>
      </c>
      <c r="P307" t="s">
        <v>116</v>
      </c>
    </row>
    <row r="308" spans="12:16" x14ac:dyDescent="0.35">
      <c r="L308" s="95">
        <v>179001</v>
      </c>
      <c r="M308" s="96" t="s">
        <v>1119</v>
      </c>
      <c r="N308" s="96" t="s">
        <v>1120</v>
      </c>
      <c r="O308" s="97" t="s">
        <v>1124</v>
      </c>
      <c r="P308" t="s">
        <v>116</v>
      </c>
    </row>
    <row r="309" spans="12:16" x14ac:dyDescent="0.35">
      <c r="L309" s="98">
        <v>179019</v>
      </c>
      <c r="M309" s="99" t="s">
        <v>1122</v>
      </c>
      <c r="N309" s="99" t="s">
        <v>1123</v>
      </c>
      <c r="O309" s="100" t="s">
        <v>1127</v>
      </c>
      <c r="P309" t="s">
        <v>116</v>
      </c>
    </row>
    <row r="310" spans="12:16" x14ac:dyDescent="0.35">
      <c r="L310" s="95">
        <v>179021</v>
      </c>
      <c r="M310" s="96" t="s">
        <v>1125</v>
      </c>
      <c r="N310" s="96" t="s">
        <v>1126</v>
      </c>
      <c r="O310" s="97" t="s">
        <v>1130</v>
      </c>
      <c r="P310" t="s">
        <v>116</v>
      </c>
    </row>
    <row r="311" spans="12:16" x14ac:dyDescent="0.35">
      <c r="L311" s="98">
        <v>179022</v>
      </c>
      <c r="M311" s="99" t="s">
        <v>1128</v>
      </c>
      <c r="N311" s="99" t="s">
        <v>1129</v>
      </c>
      <c r="O311" s="100" t="s">
        <v>1133</v>
      </c>
      <c r="P311" t="s">
        <v>116</v>
      </c>
    </row>
    <row r="312" spans="12:16" x14ac:dyDescent="0.35">
      <c r="L312" s="95">
        <v>179023</v>
      </c>
      <c r="M312" s="96" t="s">
        <v>1131</v>
      </c>
      <c r="N312" s="96" t="s">
        <v>1132</v>
      </c>
      <c r="O312" s="97" t="s">
        <v>1136</v>
      </c>
      <c r="P312" t="s">
        <v>116</v>
      </c>
    </row>
    <row r="313" spans="12:16" x14ac:dyDescent="0.35">
      <c r="L313" s="98">
        <v>179024</v>
      </c>
      <c r="M313" s="99" t="s">
        <v>1134</v>
      </c>
      <c r="N313" s="99" t="s">
        <v>1135</v>
      </c>
      <c r="O313" s="100" t="s">
        <v>1139</v>
      </c>
      <c r="P313" t="s">
        <v>116</v>
      </c>
    </row>
    <row r="314" spans="12:16" x14ac:dyDescent="0.35">
      <c r="L314" s="95">
        <v>179025</v>
      </c>
      <c r="M314" s="96" t="s">
        <v>1137</v>
      </c>
      <c r="N314" s="96" t="s">
        <v>1138</v>
      </c>
      <c r="O314" s="97" t="s">
        <v>1142</v>
      </c>
      <c r="P314" t="s">
        <v>116</v>
      </c>
    </row>
    <row r="315" spans="12:16" x14ac:dyDescent="0.35">
      <c r="L315" s="98">
        <v>179026</v>
      </c>
      <c r="M315" s="99" t="s">
        <v>1140</v>
      </c>
      <c r="N315" s="99" t="s">
        <v>1141</v>
      </c>
      <c r="O315" s="100" t="s">
        <v>1145</v>
      </c>
      <c r="P315" t="s">
        <v>116</v>
      </c>
    </row>
    <row r="316" spans="12:16" x14ac:dyDescent="0.35">
      <c r="L316" s="95">
        <v>179027</v>
      </c>
      <c r="M316" s="96" t="s">
        <v>1143</v>
      </c>
      <c r="N316" s="96" t="s">
        <v>1144</v>
      </c>
      <c r="O316" s="97" t="s">
        <v>1148</v>
      </c>
      <c r="P316" t="s">
        <v>116</v>
      </c>
    </row>
    <row r="317" spans="12:16" x14ac:dyDescent="0.35">
      <c r="L317" s="98">
        <v>179028</v>
      </c>
      <c r="M317" s="99" t="s">
        <v>1146</v>
      </c>
      <c r="N317" s="99" t="s">
        <v>1147</v>
      </c>
      <c r="O317" s="100" t="s">
        <v>1151</v>
      </c>
      <c r="P317" t="s">
        <v>116</v>
      </c>
    </row>
    <row r="318" spans="12:16" x14ac:dyDescent="0.35">
      <c r="L318" s="95">
        <v>179029</v>
      </c>
      <c r="M318" s="96" t="s">
        <v>1149</v>
      </c>
      <c r="N318" s="96" t="s">
        <v>1150</v>
      </c>
      <c r="O318" s="97" t="s">
        <v>1154</v>
      </c>
      <c r="P318" t="s">
        <v>116</v>
      </c>
    </row>
    <row r="319" spans="12:16" x14ac:dyDescent="0.35">
      <c r="L319" s="98">
        <v>179050</v>
      </c>
      <c r="M319" s="99" t="s">
        <v>1152</v>
      </c>
      <c r="N319" s="99" t="s">
        <v>1153</v>
      </c>
      <c r="O319" s="100" t="s">
        <v>1157</v>
      </c>
      <c r="P319" t="s">
        <v>116</v>
      </c>
    </row>
    <row r="320" spans="12:16" x14ac:dyDescent="0.35">
      <c r="L320" s="95">
        <v>179219</v>
      </c>
      <c r="M320" s="96" t="s">
        <v>1155</v>
      </c>
      <c r="N320" s="96" t="s">
        <v>1156</v>
      </c>
      <c r="O320" s="97" t="s">
        <v>1160</v>
      </c>
      <c r="P320" t="s">
        <v>116</v>
      </c>
    </row>
    <row r="321" spans="12:16" x14ac:dyDescent="0.35">
      <c r="L321" s="98">
        <v>179221</v>
      </c>
      <c r="M321" s="99" t="s">
        <v>1158</v>
      </c>
      <c r="N321" s="99" t="s">
        <v>1159</v>
      </c>
      <c r="O321" s="100" t="s">
        <v>1163</v>
      </c>
      <c r="P321" t="s">
        <v>116</v>
      </c>
    </row>
    <row r="322" spans="12:16" x14ac:dyDescent="0.35">
      <c r="L322" s="95">
        <v>179371</v>
      </c>
      <c r="M322" s="96" t="s">
        <v>1161</v>
      </c>
      <c r="N322" s="96" t="s">
        <v>1162</v>
      </c>
      <c r="O322" s="97" t="s">
        <v>1166</v>
      </c>
      <c r="P322" t="s">
        <v>116</v>
      </c>
    </row>
    <row r="323" spans="12:16" x14ac:dyDescent="0.35">
      <c r="L323" s="98">
        <v>179475</v>
      </c>
      <c r="M323" s="99" t="s">
        <v>1164</v>
      </c>
      <c r="N323" s="99" t="s">
        <v>1165</v>
      </c>
      <c r="O323" s="100" t="s">
        <v>1169</v>
      </c>
      <c r="P323" t="s">
        <v>116</v>
      </c>
    </row>
    <row r="324" spans="12:16" x14ac:dyDescent="0.35">
      <c r="L324" s="95">
        <v>179476</v>
      </c>
      <c r="M324" s="96" t="s">
        <v>1167</v>
      </c>
      <c r="N324" s="96" t="s">
        <v>1168</v>
      </c>
      <c r="O324" s="97" t="s">
        <v>1172</v>
      </c>
      <c r="P324" t="s">
        <v>116</v>
      </c>
    </row>
    <row r="325" spans="12:16" x14ac:dyDescent="0.35">
      <c r="L325" s="98">
        <v>179477</v>
      </c>
      <c r="M325" s="99" t="s">
        <v>1170</v>
      </c>
      <c r="N325" s="99" t="s">
        <v>1171</v>
      </c>
      <c r="O325" s="100" t="s">
        <v>1175</v>
      </c>
      <c r="P325" t="s">
        <v>116</v>
      </c>
    </row>
    <row r="326" spans="12:16" x14ac:dyDescent="0.35">
      <c r="L326" s="95">
        <v>179481</v>
      </c>
      <c r="M326" s="96" t="s">
        <v>1173</v>
      </c>
      <c r="N326" s="96" t="s">
        <v>1174</v>
      </c>
      <c r="O326" s="97" t="s">
        <v>1178</v>
      </c>
      <c r="P326" t="s">
        <v>116</v>
      </c>
    </row>
    <row r="327" spans="12:16" x14ac:dyDescent="0.35">
      <c r="L327" s="98">
        <v>179511</v>
      </c>
      <c r="M327" s="99" t="s">
        <v>1176</v>
      </c>
      <c r="N327" s="99" t="s">
        <v>1177</v>
      </c>
      <c r="O327" s="100" t="s">
        <v>138</v>
      </c>
      <c r="P327" t="s">
        <v>116</v>
      </c>
    </row>
    <row r="328" spans="12:16" x14ac:dyDescent="0.35">
      <c r="L328" s="95">
        <v>179530</v>
      </c>
      <c r="M328" s="96" t="s">
        <v>3731</v>
      </c>
      <c r="N328" s="96" t="s">
        <v>5600</v>
      </c>
      <c r="O328" s="97" t="s">
        <v>1181</v>
      </c>
      <c r="P328" t="s">
        <v>116</v>
      </c>
    </row>
    <row r="329" spans="12:16" x14ac:dyDescent="0.35">
      <c r="L329" s="98">
        <v>179621</v>
      </c>
      <c r="M329" s="99" t="s">
        <v>1179</v>
      </c>
      <c r="N329" s="99" t="s">
        <v>1180</v>
      </c>
      <c r="O329" s="100" t="s">
        <v>1184</v>
      </c>
      <c r="P329" t="s">
        <v>116</v>
      </c>
    </row>
    <row r="330" spans="12:16" x14ac:dyDescent="0.35">
      <c r="L330" s="95">
        <v>179723</v>
      </c>
      <c r="M330" s="96" t="s">
        <v>1182</v>
      </c>
      <c r="N330" s="96" t="s">
        <v>1183</v>
      </c>
      <c r="O330" s="97" t="s">
        <v>1187</v>
      </c>
      <c r="P330" t="s">
        <v>116</v>
      </c>
    </row>
    <row r="331" spans="12:16" x14ac:dyDescent="0.35">
      <c r="L331" s="98">
        <v>179724</v>
      </c>
      <c r="M331" s="99" t="s">
        <v>1185</v>
      </c>
      <c r="N331" s="99" t="s">
        <v>1186</v>
      </c>
      <c r="O331" s="100" t="s">
        <v>1190</v>
      </c>
      <c r="P331" t="s">
        <v>116</v>
      </c>
    </row>
    <row r="332" spans="12:16" x14ac:dyDescent="0.35">
      <c r="L332" s="95">
        <v>179821</v>
      </c>
      <c r="M332" s="96" t="s">
        <v>1188</v>
      </c>
      <c r="N332" s="96" t="s">
        <v>1189</v>
      </c>
      <c r="O332" s="97" t="s">
        <v>1193</v>
      </c>
      <c r="P332" t="s">
        <v>116</v>
      </c>
    </row>
    <row r="333" spans="12:16" x14ac:dyDescent="0.35">
      <c r="L333" s="98">
        <v>179921</v>
      </c>
      <c r="M333" s="99" t="s">
        <v>1191</v>
      </c>
      <c r="N333" s="99" t="s">
        <v>1192</v>
      </c>
      <c r="O333" s="100" t="s">
        <v>1196</v>
      </c>
      <c r="P333" t="s">
        <v>116</v>
      </c>
    </row>
    <row r="334" spans="12:16" x14ac:dyDescent="0.35">
      <c r="L334" s="95">
        <v>179922</v>
      </c>
      <c r="M334" s="96" t="s">
        <v>1194</v>
      </c>
      <c r="N334" s="96" t="s">
        <v>1195</v>
      </c>
      <c r="O334" s="97" t="s">
        <v>1199</v>
      </c>
      <c r="P334" t="s">
        <v>116</v>
      </c>
    </row>
    <row r="335" spans="12:16" x14ac:dyDescent="0.35">
      <c r="L335" s="98">
        <v>179923</v>
      </c>
      <c r="M335" s="99" t="s">
        <v>1197</v>
      </c>
      <c r="N335" s="99" t="s">
        <v>1198</v>
      </c>
      <c r="O335" s="100" t="s">
        <v>1202</v>
      </c>
      <c r="P335" t="s">
        <v>116</v>
      </c>
    </row>
    <row r="336" spans="12:16" x14ac:dyDescent="0.35">
      <c r="L336" s="95">
        <v>211111</v>
      </c>
      <c r="M336" s="96" t="s">
        <v>1200</v>
      </c>
      <c r="N336" s="96" t="s">
        <v>1201</v>
      </c>
      <c r="O336" s="97" t="s">
        <v>1205</v>
      </c>
      <c r="P336" t="s">
        <v>116</v>
      </c>
    </row>
    <row r="337" spans="12:16" x14ac:dyDescent="0.35">
      <c r="L337" s="98">
        <v>211116</v>
      </c>
      <c r="M337" s="99" t="s">
        <v>1203</v>
      </c>
      <c r="N337" s="99" t="s">
        <v>1204</v>
      </c>
      <c r="O337" s="100" t="s">
        <v>1208</v>
      </c>
      <c r="P337" t="s">
        <v>116</v>
      </c>
    </row>
    <row r="338" spans="12:16" x14ac:dyDescent="0.35">
      <c r="L338" s="95">
        <v>211147</v>
      </c>
      <c r="M338" s="96" t="s">
        <v>1206</v>
      </c>
      <c r="N338" s="96" t="s">
        <v>1207</v>
      </c>
      <c r="O338" s="97" t="s">
        <v>138</v>
      </c>
      <c r="P338" t="s">
        <v>116</v>
      </c>
    </row>
    <row r="339" spans="12:16" x14ac:dyDescent="0.35">
      <c r="L339" s="98">
        <v>211150</v>
      </c>
      <c r="M339" s="99" t="s">
        <v>1209</v>
      </c>
      <c r="N339" s="99" t="s">
        <v>5601</v>
      </c>
      <c r="O339" s="100" t="s">
        <v>1212</v>
      </c>
      <c r="P339" t="s">
        <v>116</v>
      </c>
    </row>
    <row r="340" spans="12:16" x14ac:dyDescent="0.35">
      <c r="L340" s="95">
        <v>211152</v>
      </c>
      <c r="M340" s="96" t="s">
        <v>1210</v>
      </c>
      <c r="N340" s="96" t="s">
        <v>1211</v>
      </c>
      <c r="O340" s="97" t="s">
        <v>1215</v>
      </c>
      <c r="P340" t="s">
        <v>116</v>
      </c>
    </row>
    <row r="341" spans="12:16" x14ac:dyDescent="0.35">
      <c r="L341" s="98">
        <v>211153</v>
      </c>
      <c r="M341" s="99" t="s">
        <v>1213</v>
      </c>
      <c r="N341" s="99" t="s">
        <v>1214</v>
      </c>
      <c r="O341" s="100" t="s">
        <v>1218</v>
      </c>
      <c r="P341" t="s">
        <v>116</v>
      </c>
    </row>
    <row r="342" spans="12:16" x14ac:dyDescent="0.35">
      <c r="L342" s="95">
        <v>211154</v>
      </c>
      <c r="M342" s="96" t="s">
        <v>1216</v>
      </c>
      <c r="N342" s="96" t="s">
        <v>1217</v>
      </c>
      <c r="O342" s="97" t="s">
        <v>1221</v>
      </c>
      <c r="P342" t="s">
        <v>116</v>
      </c>
    </row>
    <row r="343" spans="12:16" x14ac:dyDescent="0.35">
      <c r="L343" s="98">
        <v>211157</v>
      </c>
      <c r="M343" s="99" t="s">
        <v>1219</v>
      </c>
      <c r="N343" s="99" t="s">
        <v>1220</v>
      </c>
      <c r="O343" s="100" t="s">
        <v>1223</v>
      </c>
      <c r="P343" t="s">
        <v>116</v>
      </c>
    </row>
    <row r="344" spans="12:16" x14ac:dyDescent="0.35">
      <c r="L344" s="95">
        <v>211159</v>
      </c>
      <c r="M344" s="96" t="s">
        <v>1222</v>
      </c>
      <c r="N344" s="96" t="s">
        <v>5602</v>
      </c>
      <c r="O344" s="97" t="s">
        <v>1226</v>
      </c>
      <c r="P344" t="s">
        <v>116</v>
      </c>
    </row>
    <row r="345" spans="12:16" x14ac:dyDescent="0.35">
      <c r="L345" s="98">
        <v>211161</v>
      </c>
      <c r="M345" s="99" t="s">
        <v>1224</v>
      </c>
      <c r="N345" s="99" t="s">
        <v>1225</v>
      </c>
      <c r="O345" s="100" t="s">
        <v>138</v>
      </c>
      <c r="P345" t="s">
        <v>116</v>
      </c>
    </row>
    <row r="346" spans="12:16" x14ac:dyDescent="0.35">
      <c r="L346" s="95">
        <v>211172</v>
      </c>
      <c r="M346" s="96" t="s">
        <v>1227</v>
      </c>
      <c r="N346" s="96" t="s">
        <v>5603</v>
      </c>
      <c r="O346" s="97" t="s">
        <v>1230</v>
      </c>
      <c r="P346" t="s">
        <v>116</v>
      </c>
    </row>
    <row r="347" spans="12:16" x14ac:dyDescent="0.35">
      <c r="L347" s="98">
        <v>211173</v>
      </c>
      <c r="M347" s="99" t="s">
        <v>1228</v>
      </c>
      <c r="N347" s="99" t="s">
        <v>1229</v>
      </c>
      <c r="O347" s="100" t="s">
        <v>1233</v>
      </c>
      <c r="P347" t="s">
        <v>116</v>
      </c>
    </row>
    <row r="348" spans="12:16" x14ac:dyDescent="0.35">
      <c r="L348" s="95">
        <v>211175</v>
      </c>
      <c r="M348" s="96" t="s">
        <v>1231</v>
      </c>
      <c r="N348" s="96" t="s">
        <v>1232</v>
      </c>
      <c r="O348" s="97" t="s">
        <v>1236</v>
      </c>
      <c r="P348" t="s">
        <v>116</v>
      </c>
    </row>
    <row r="349" spans="12:16" x14ac:dyDescent="0.35">
      <c r="L349" s="98">
        <v>211177</v>
      </c>
      <c r="M349" s="99" t="s">
        <v>1234</v>
      </c>
      <c r="N349" s="99" t="s">
        <v>1235</v>
      </c>
      <c r="O349" s="100" t="s">
        <v>1239</v>
      </c>
      <c r="P349" t="s">
        <v>116</v>
      </c>
    </row>
    <row r="350" spans="12:16" x14ac:dyDescent="0.35">
      <c r="L350" s="95">
        <v>211179</v>
      </c>
      <c r="M350" s="96" t="s">
        <v>1237</v>
      </c>
      <c r="N350" s="96" t="s">
        <v>1238</v>
      </c>
      <c r="O350" s="97" t="s">
        <v>1242</v>
      </c>
      <c r="P350" t="s">
        <v>116</v>
      </c>
    </row>
    <row r="351" spans="12:16" x14ac:dyDescent="0.35">
      <c r="L351" s="98">
        <v>211183</v>
      </c>
      <c r="M351" s="99" t="s">
        <v>1240</v>
      </c>
      <c r="N351" s="99" t="s">
        <v>1241</v>
      </c>
      <c r="O351" s="100" t="s">
        <v>1244</v>
      </c>
      <c r="P351" t="s">
        <v>116</v>
      </c>
    </row>
    <row r="352" spans="12:16" x14ac:dyDescent="0.35">
      <c r="L352" s="95">
        <v>211193</v>
      </c>
      <c r="M352" s="96" t="s">
        <v>1243</v>
      </c>
      <c r="N352" s="96" t="s">
        <v>5604</v>
      </c>
      <c r="O352" s="97" t="s">
        <v>1247</v>
      </c>
      <c r="P352" t="s">
        <v>116</v>
      </c>
    </row>
    <row r="353" spans="12:16" x14ac:dyDescent="0.35">
      <c r="L353" s="98">
        <v>211251</v>
      </c>
      <c r="M353" s="99" t="s">
        <v>1245</v>
      </c>
      <c r="N353" s="99" t="s">
        <v>1246</v>
      </c>
      <c r="O353" s="100" t="s">
        <v>1250</v>
      </c>
      <c r="P353" t="s">
        <v>116</v>
      </c>
    </row>
    <row r="354" spans="12:16" x14ac:dyDescent="0.35">
      <c r="L354" s="95">
        <v>211252</v>
      </c>
      <c r="M354" s="96" t="s">
        <v>1248</v>
      </c>
      <c r="N354" s="96" t="s">
        <v>1249</v>
      </c>
      <c r="O354" s="97" t="s">
        <v>1253</v>
      </c>
      <c r="P354" t="s">
        <v>116</v>
      </c>
    </row>
    <row r="355" spans="12:16" x14ac:dyDescent="0.35">
      <c r="L355" s="98">
        <v>211253</v>
      </c>
      <c r="M355" s="99" t="s">
        <v>1251</v>
      </c>
      <c r="N355" s="99" t="s">
        <v>1252</v>
      </c>
      <c r="O355" s="100" t="s">
        <v>1256</v>
      </c>
      <c r="P355" t="s">
        <v>116</v>
      </c>
    </row>
    <row r="356" spans="12:16" x14ac:dyDescent="0.35">
      <c r="L356" s="95">
        <v>211254</v>
      </c>
      <c r="M356" s="96" t="s">
        <v>1254</v>
      </c>
      <c r="N356" s="96" t="s">
        <v>1255</v>
      </c>
      <c r="O356" s="97" t="s">
        <v>1259</v>
      </c>
      <c r="P356" t="s">
        <v>116</v>
      </c>
    </row>
    <row r="357" spans="12:16" x14ac:dyDescent="0.35">
      <c r="L357" s="98">
        <v>211256</v>
      </c>
      <c r="M357" s="99" t="s">
        <v>1257</v>
      </c>
      <c r="N357" s="99" t="s">
        <v>1258</v>
      </c>
      <c r="O357" s="100" t="s">
        <v>1262</v>
      </c>
      <c r="P357" t="s">
        <v>116</v>
      </c>
    </row>
    <row r="358" spans="12:16" x14ac:dyDescent="0.35">
      <c r="L358" s="95">
        <v>211271</v>
      </c>
      <c r="M358" s="96" t="s">
        <v>1260</v>
      </c>
      <c r="N358" s="96" t="s">
        <v>1261</v>
      </c>
      <c r="O358" s="97" t="s">
        <v>1265</v>
      </c>
      <c r="P358" t="s">
        <v>116</v>
      </c>
    </row>
    <row r="359" spans="12:16" x14ac:dyDescent="0.35">
      <c r="L359" s="98">
        <v>211601</v>
      </c>
      <c r="M359" s="99" t="s">
        <v>1263</v>
      </c>
      <c r="N359" s="99" t="s">
        <v>1264</v>
      </c>
      <c r="O359" s="100" t="s">
        <v>1268</v>
      </c>
      <c r="P359" t="s">
        <v>116</v>
      </c>
    </row>
    <row r="360" spans="12:16" x14ac:dyDescent="0.35">
      <c r="L360" s="95">
        <v>212212</v>
      </c>
      <c r="M360" s="96" t="s">
        <v>1266</v>
      </c>
      <c r="N360" s="96" t="s">
        <v>1267</v>
      </c>
      <c r="O360" s="97" t="s">
        <v>1271</v>
      </c>
      <c r="P360" t="s">
        <v>116</v>
      </c>
    </row>
    <row r="361" spans="12:16" x14ac:dyDescent="0.35">
      <c r="L361" s="98">
        <v>212213</v>
      </c>
      <c r="M361" s="99" t="s">
        <v>1269</v>
      </c>
      <c r="N361" s="99" t="s">
        <v>1270</v>
      </c>
      <c r="O361" s="100" t="s">
        <v>1274</v>
      </c>
      <c r="P361" t="s">
        <v>116</v>
      </c>
    </row>
    <row r="362" spans="12:16" x14ac:dyDescent="0.35">
      <c r="L362" s="95">
        <v>212215</v>
      </c>
      <c r="M362" s="96" t="s">
        <v>1272</v>
      </c>
      <c r="N362" s="96" t="s">
        <v>1273</v>
      </c>
      <c r="O362" s="97" t="s">
        <v>1277</v>
      </c>
      <c r="P362" t="s">
        <v>116</v>
      </c>
    </row>
    <row r="363" spans="12:16" x14ac:dyDescent="0.35">
      <c r="L363" s="98">
        <v>212216</v>
      </c>
      <c r="M363" s="99" t="s">
        <v>1275</v>
      </c>
      <c r="N363" s="99" t="s">
        <v>1276</v>
      </c>
      <c r="O363" s="100" t="s">
        <v>1280</v>
      </c>
      <c r="P363" t="s">
        <v>116</v>
      </c>
    </row>
    <row r="364" spans="12:16" x14ac:dyDescent="0.35">
      <c r="L364" s="95">
        <v>212217</v>
      </c>
      <c r="M364" s="96" t="s">
        <v>1278</v>
      </c>
      <c r="N364" s="96" t="s">
        <v>1279</v>
      </c>
      <c r="O364" s="97" t="s">
        <v>1283</v>
      </c>
      <c r="P364" t="s">
        <v>116</v>
      </c>
    </row>
    <row r="365" spans="12:16" x14ac:dyDescent="0.35">
      <c r="L365" s="98">
        <v>212219</v>
      </c>
      <c r="M365" s="99" t="s">
        <v>1281</v>
      </c>
      <c r="N365" s="99" t="s">
        <v>1282</v>
      </c>
      <c r="O365" s="100" t="s">
        <v>1286</v>
      </c>
      <c r="P365" t="s">
        <v>116</v>
      </c>
    </row>
    <row r="366" spans="12:16" x14ac:dyDescent="0.35">
      <c r="L366" s="95">
        <v>212220</v>
      </c>
      <c r="M366" s="96" t="s">
        <v>1284</v>
      </c>
      <c r="N366" s="96" t="s">
        <v>1285</v>
      </c>
      <c r="O366" s="97" t="s">
        <v>1289</v>
      </c>
      <c r="P366" t="s">
        <v>116</v>
      </c>
    </row>
    <row r="367" spans="12:16" x14ac:dyDescent="0.35">
      <c r="L367" s="98">
        <v>212252</v>
      </c>
      <c r="M367" s="99" t="s">
        <v>1287</v>
      </c>
      <c r="N367" s="99" t="s">
        <v>1288</v>
      </c>
      <c r="O367" s="100" t="s">
        <v>1292</v>
      </c>
      <c r="P367" t="s">
        <v>116</v>
      </c>
    </row>
    <row r="368" spans="12:16" x14ac:dyDescent="0.35">
      <c r="L368" s="95">
        <v>213332</v>
      </c>
      <c r="M368" s="96" t="s">
        <v>1290</v>
      </c>
      <c r="N368" s="96" t="s">
        <v>1291</v>
      </c>
      <c r="O368" s="97" t="s">
        <v>1294</v>
      </c>
      <c r="P368" t="s">
        <v>116</v>
      </c>
    </row>
    <row r="369" spans="12:16" x14ac:dyDescent="0.35">
      <c r="L369" s="98">
        <v>213363</v>
      </c>
      <c r="M369" s="99" t="s">
        <v>1293</v>
      </c>
      <c r="N369" s="99" t="s">
        <v>5605</v>
      </c>
      <c r="O369" s="100" t="s">
        <v>1297</v>
      </c>
      <c r="P369" t="s">
        <v>116</v>
      </c>
    </row>
    <row r="370" spans="12:16" x14ac:dyDescent="0.35">
      <c r="L370" s="95">
        <v>213436</v>
      </c>
      <c r="M370" s="96" t="s">
        <v>1295</v>
      </c>
      <c r="N370" s="96" t="s">
        <v>1296</v>
      </c>
      <c r="O370" s="97" t="s">
        <v>1300</v>
      </c>
      <c r="P370" t="s">
        <v>116</v>
      </c>
    </row>
    <row r="371" spans="12:16" x14ac:dyDescent="0.35">
      <c r="L371" s="98">
        <v>213499</v>
      </c>
      <c r="M371" s="99" t="s">
        <v>1298</v>
      </c>
      <c r="N371" s="99" t="s">
        <v>1299</v>
      </c>
      <c r="O371" s="100" t="s">
        <v>138</v>
      </c>
      <c r="P371" t="s">
        <v>116</v>
      </c>
    </row>
    <row r="372" spans="12:16" x14ac:dyDescent="0.35">
      <c r="L372" s="95">
        <v>213700</v>
      </c>
      <c r="M372" s="96" t="s">
        <v>1301</v>
      </c>
      <c r="N372" s="96" t="s">
        <v>5606</v>
      </c>
      <c r="O372" s="97" t="s">
        <v>138</v>
      </c>
      <c r="P372" t="s">
        <v>116</v>
      </c>
    </row>
    <row r="373" spans="12:16" x14ac:dyDescent="0.35">
      <c r="L373" s="98">
        <v>214070</v>
      </c>
      <c r="M373" s="99" t="s">
        <v>1302</v>
      </c>
      <c r="N373" s="99" t="s">
        <v>5607</v>
      </c>
      <c r="O373" s="100" t="s">
        <v>138</v>
      </c>
      <c r="P373" t="s">
        <v>116</v>
      </c>
    </row>
    <row r="374" spans="12:16" x14ac:dyDescent="0.35">
      <c r="L374" s="95">
        <v>214090</v>
      </c>
      <c r="M374" s="96" t="s">
        <v>5487</v>
      </c>
      <c r="N374" s="96" t="s">
        <v>5608</v>
      </c>
      <c r="O374" s="97" t="s">
        <v>138</v>
      </c>
      <c r="P374" t="s">
        <v>116</v>
      </c>
    </row>
    <row r="375" spans="12:16" x14ac:dyDescent="0.35">
      <c r="L375" s="98">
        <v>214400</v>
      </c>
      <c r="M375" s="99" t="s">
        <v>1303</v>
      </c>
      <c r="N375" s="99" t="s">
        <v>5609</v>
      </c>
      <c r="O375" s="100" t="s">
        <v>138</v>
      </c>
      <c r="P375" t="s">
        <v>116</v>
      </c>
    </row>
    <row r="376" spans="12:16" x14ac:dyDescent="0.35">
      <c r="L376" s="95">
        <v>214410</v>
      </c>
      <c r="M376" s="96" t="s">
        <v>1304</v>
      </c>
      <c r="N376" s="96" t="s">
        <v>5610</v>
      </c>
      <c r="O376" s="97" t="s">
        <v>1307</v>
      </c>
      <c r="P376" t="s">
        <v>116</v>
      </c>
    </row>
    <row r="377" spans="12:16" x14ac:dyDescent="0.35">
      <c r="L377" s="98">
        <v>214422</v>
      </c>
      <c r="M377" s="99" t="s">
        <v>1305</v>
      </c>
      <c r="N377" s="99" t="s">
        <v>1306</v>
      </c>
      <c r="O377" s="100" t="s">
        <v>1310</v>
      </c>
      <c r="P377" t="s">
        <v>116</v>
      </c>
    </row>
    <row r="378" spans="12:16" x14ac:dyDescent="0.35">
      <c r="L378" s="95">
        <v>214425</v>
      </c>
      <c r="M378" s="96" t="s">
        <v>1308</v>
      </c>
      <c r="N378" s="96" t="s">
        <v>1309</v>
      </c>
      <c r="O378" s="97" t="s">
        <v>1313</v>
      </c>
      <c r="P378" t="s">
        <v>116</v>
      </c>
    </row>
    <row r="379" spans="12:16" x14ac:dyDescent="0.35">
      <c r="L379" s="98">
        <v>214426</v>
      </c>
      <c r="M379" s="99" t="s">
        <v>1311</v>
      </c>
      <c r="N379" s="99" t="s">
        <v>1312</v>
      </c>
      <c r="O379" s="100" t="s">
        <v>1316</v>
      </c>
      <c r="P379" t="s">
        <v>116</v>
      </c>
    </row>
    <row r="380" spans="12:16" x14ac:dyDescent="0.35">
      <c r="L380" s="95">
        <v>214428</v>
      </c>
      <c r="M380" s="96" t="s">
        <v>1314</v>
      </c>
      <c r="N380" s="96" t="s">
        <v>1315</v>
      </c>
      <c r="O380" s="97" t="s">
        <v>1319</v>
      </c>
      <c r="P380" t="s">
        <v>116</v>
      </c>
    </row>
    <row r="381" spans="12:16" x14ac:dyDescent="0.35">
      <c r="L381" s="98">
        <v>214429</v>
      </c>
      <c r="M381" s="99" t="s">
        <v>1317</v>
      </c>
      <c r="N381" s="99" t="s">
        <v>1318</v>
      </c>
      <c r="O381" s="100" t="s">
        <v>1322</v>
      </c>
      <c r="P381" t="s">
        <v>116</v>
      </c>
    </row>
    <row r="382" spans="12:16" x14ac:dyDescent="0.35">
      <c r="L382" s="95">
        <v>214467</v>
      </c>
      <c r="M382" s="96" t="s">
        <v>1320</v>
      </c>
      <c r="N382" s="96" t="s">
        <v>1321</v>
      </c>
      <c r="O382" s="97" t="s">
        <v>1325</v>
      </c>
      <c r="P382" t="s">
        <v>116</v>
      </c>
    </row>
    <row r="383" spans="12:16" x14ac:dyDescent="0.35">
      <c r="L383" s="98">
        <v>214469</v>
      </c>
      <c r="M383" s="99" t="s">
        <v>1323</v>
      </c>
      <c r="N383" s="99" t="s">
        <v>1324</v>
      </c>
      <c r="O383" s="100" t="s">
        <v>1328</v>
      </c>
      <c r="P383" t="s">
        <v>116</v>
      </c>
    </row>
    <row r="384" spans="12:16" x14ac:dyDescent="0.35">
      <c r="L384" s="95">
        <v>215552</v>
      </c>
      <c r="M384" s="96" t="s">
        <v>1326</v>
      </c>
      <c r="N384" s="96" t="s">
        <v>1327</v>
      </c>
      <c r="O384" s="97" t="s">
        <v>1331</v>
      </c>
      <c r="P384" t="s">
        <v>116</v>
      </c>
    </row>
    <row r="385" spans="12:16" x14ac:dyDescent="0.35">
      <c r="L385" s="98">
        <v>215553</v>
      </c>
      <c r="M385" s="99" t="s">
        <v>1329</v>
      </c>
      <c r="N385" s="99" t="s">
        <v>1330</v>
      </c>
      <c r="O385" s="100" t="s">
        <v>1334</v>
      </c>
      <c r="P385" t="s">
        <v>116</v>
      </c>
    </row>
    <row r="386" spans="12:16" x14ac:dyDescent="0.35">
      <c r="L386" s="95">
        <v>215554</v>
      </c>
      <c r="M386" s="96" t="s">
        <v>1332</v>
      </c>
      <c r="N386" s="96" t="s">
        <v>1333</v>
      </c>
      <c r="O386" s="97" t="s">
        <v>1337</v>
      </c>
      <c r="P386" t="s">
        <v>116</v>
      </c>
    </row>
    <row r="387" spans="12:16" x14ac:dyDescent="0.35">
      <c r="L387" s="98">
        <v>215555</v>
      </c>
      <c r="M387" s="99" t="s">
        <v>1335</v>
      </c>
      <c r="N387" s="99" t="s">
        <v>1336</v>
      </c>
      <c r="O387" s="100" t="s">
        <v>1339</v>
      </c>
      <c r="P387" t="s">
        <v>116</v>
      </c>
    </row>
    <row r="388" spans="12:16" x14ac:dyDescent="0.35">
      <c r="L388" s="95">
        <v>215582</v>
      </c>
      <c r="M388" s="96" t="s">
        <v>1338</v>
      </c>
      <c r="N388" s="96" t="s">
        <v>5611</v>
      </c>
      <c r="O388" s="97" t="s">
        <v>1342</v>
      </c>
      <c r="P388" t="s">
        <v>116</v>
      </c>
    </row>
    <row r="389" spans="12:16" x14ac:dyDescent="0.35">
      <c r="L389" s="98">
        <v>216642</v>
      </c>
      <c r="M389" s="99" t="s">
        <v>1340</v>
      </c>
      <c r="N389" s="99" t="s">
        <v>1341</v>
      </c>
      <c r="O389" s="100" t="s">
        <v>138</v>
      </c>
      <c r="P389" t="s">
        <v>116</v>
      </c>
    </row>
    <row r="390" spans="12:16" x14ac:dyDescent="0.35">
      <c r="L390" s="95">
        <v>217200</v>
      </c>
      <c r="M390" s="96" t="s">
        <v>1343</v>
      </c>
      <c r="N390" s="96" t="s">
        <v>5612</v>
      </c>
      <c r="O390" s="97" t="s">
        <v>1346</v>
      </c>
      <c r="P390" t="s">
        <v>116</v>
      </c>
    </row>
    <row r="391" spans="12:16" x14ac:dyDescent="0.35">
      <c r="L391" s="98">
        <v>217712</v>
      </c>
      <c r="M391" s="99" t="s">
        <v>1344</v>
      </c>
      <c r="N391" s="99" t="s">
        <v>1345</v>
      </c>
      <c r="O391" s="100" t="s">
        <v>1349</v>
      </c>
      <c r="P391" t="s">
        <v>116</v>
      </c>
    </row>
    <row r="392" spans="12:16" x14ac:dyDescent="0.35">
      <c r="L392" s="95">
        <v>217713</v>
      </c>
      <c r="M392" s="96" t="s">
        <v>1347</v>
      </c>
      <c r="N392" s="96" t="s">
        <v>1348</v>
      </c>
      <c r="O392" s="97" t="s">
        <v>1352</v>
      </c>
      <c r="P392" t="s">
        <v>116</v>
      </c>
    </row>
    <row r="393" spans="12:16" x14ac:dyDescent="0.35">
      <c r="L393" s="98">
        <v>217722</v>
      </c>
      <c r="M393" s="99" t="s">
        <v>1350</v>
      </c>
      <c r="N393" s="99" t="s">
        <v>1351</v>
      </c>
      <c r="O393" s="100" t="s">
        <v>1355</v>
      </c>
      <c r="P393" t="s">
        <v>116</v>
      </c>
    </row>
    <row r="394" spans="12:16" x14ac:dyDescent="0.35">
      <c r="L394" s="95">
        <v>217735</v>
      </c>
      <c r="M394" s="96" t="s">
        <v>1353</v>
      </c>
      <c r="N394" s="96" t="s">
        <v>1354</v>
      </c>
      <c r="O394" s="97" t="s">
        <v>1358</v>
      </c>
      <c r="P394" t="s">
        <v>116</v>
      </c>
    </row>
    <row r="395" spans="12:16" x14ac:dyDescent="0.35">
      <c r="L395" s="98">
        <v>217736</v>
      </c>
      <c r="M395" s="99" t="s">
        <v>1356</v>
      </c>
      <c r="N395" s="99" t="s">
        <v>1357</v>
      </c>
      <c r="O395" s="100" t="s">
        <v>1361</v>
      </c>
      <c r="P395" t="s">
        <v>116</v>
      </c>
    </row>
    <row r="396" spans="12:16" x14ac:dyDescent="0.35">
      <c r="L396" s="95">
        <v>217742</v>
      </c>
      <c r="M396" s="96" t="s">
        <v>1359</v>
      </c>
      <c r="N396" s="96" t="s">
        <v>1360</v>
      </c>
      <c r="O396" s="97" t="s">
        <v>1364</v>
      </c>
      <c r="P396" t="s">
        <v>116</v>
      </c>
    </row>
    <row r="397" spans="12:16" x14ac:dyDescent="0.35">
      <c r="L397" s="98">
        <v>217752</v>
      </c>
      <c r="M397" s="99" t="s">
        <v>1362</v>
      </c>
      <c r="N397" s="99" t="s">
        <v>1363</v>
      </c>
      <c r="O397" s="100" t="s">
        <v>1367</v>
      </c>
      <c r="P397" t="s">
        <v>116</v>
      </c>
    </row>
    <row r="398" spans="12:16" x14ac:dyDescent="0.35">
      <c r="L398" s="95">
        <v>217762</v>
      </c>
      <c r="M398" s="96" t="s">
        <v>1365</v>
      </c>
      <c r="N398" s="96" t="s">
        <v>1366</v>
      </c>
      <c r="O398" s="97" t="s">
        <v>1370</v>
      </c>
      <c r="P398" t="s">
        <v>116</v>
      </c>
    </row>
    <row r="399" spans="12:16" x14ac:dyDescent="0.35">
      <c r="L399" s="98">
        <v>217812</v>
      </c>
      <c r="M399" s="99" t="s">
        <v>1368</v>
      </c>
      <c r="N399" s="99" t="s">
        <v>1369</v>
      </c>
      <c r="O399" s="100" t="s">
        <v>1372</v>
      </c>
      <c r="P399" t="s">
        <v>116</v>
      </c>
    </row>
    <row r="400" spans="12:16" x14ac:dyDescent="0.35">
      <c r="L400" s="95">
        <v>218122</v>
      </c>
      <c r="M400" s="96" t="s">
        <v>1371</v>
      </c>
      <c r="N400" s="96" t="s">
        <v>5613</v>
      </c>
      <c r="O400" s="97" t="s">
        <v>138</v>
      </c>
      <c r="P400" t="s">
        <v>116</v>
      </c>
    </row>
    <row r="401" spans="12:16" x14ac:dyDescent="0.35">
      <c r="L401" s="98">
        <v>218123</v>
      </c>
      <c r="M401" s="99" t="s">
        <v>1373</v>
      </c>
      <c r="N401" s="99" t="s">
        <v>1374</v>
      </c>
      <c r="O401" s="100" t="s">
        <v>1377</v>
      </c>
      <c r="P401" t="s">
        <v>116</v>
      </c>
    </row>
    <row r="402" spans="12:16" x14ac:dyDescent="0.35">
      <c r="L402" s="95">
        <v>218299</v>
      </c>
      <c r="M402" s="96" t="s">
        <v>1375</v>
      </c>
      <c r="N402" s="96" t="s">
        <v>1376</v>
      </c>
      <c r="O402" s="97" t="s">
        <v>138</v>
      </c>
      <c r="P402" t="s">
        <v>116</v>
      </c>
    </row>
    <row r="403" spans="12:16" x14ac:dyDescent="0.35">
      <c r="L403" s="98">
        <v>218610</v>
      </c>
      <c r="M403" s="99" t="s">
        <v>1378</v>
      </c>
      <c r="N403" s="99" t="s">
        <v>5614</v>
      </c>
      <c r="O403" s="100" t="s">
        <v>1381</v>
      </c>
      <c r="P403" t="s">
        <v>116</v>
      </c>
    </row>
    <row r="404" spans="12:16" x14ac:dyDescent="0.35">
      <c r="L404" s="95">
        <v>218712</v>
      </c>
      <c r="M404" s="96" t="s">
        <v>1379</v>
      </c>
      <c r="N404" s="96" t="s">
        <v>1380</v>
      </c>
      <c r="O404" s="97" t="s">
        <v>1384</v>
      </c>
      <c r="P404" t="s">
        <v>116</v>
      </c>
    </row>
    <row r="405" spans="12:16" x14ac:dyDescent="0.35">
      <c r="L405" s="98">
        <v>218827</v>
      </c>
      <c r="M405" s="99" t="s">
        <v>1382</v>
      </c>
      <c r="N405" s="99" t="s">
        <v>1383</v>
      </c>
      <c r="O405" s="100" t="s">
        <v>1387</v>
      </c>
      <c r="P405" t="s">
        <v>116</v>
      </c>
    </row>
    <row r="406" spans="12:16" x14ac:dyDescent="0.35">
      <c r="L406" s="95">
        <v>218842</v>
      </c>
      <c r="M406" s="96" t="s">
        <v>1385</v>
      </c>
      <c r="N406" s="96" t="s">
        <v>1386</v>
      </c>
      <c r="O406" s="97" t="s">
        <v>1390</v>
      </c>
      <c r="P406" t="s">
        <v>116</v>
      </c>
    </row>
    <row r="407" spans="12:16" x14ac:dyDescent="0.35">
      <c r="L407" s="98">
        <v>218852</v>
      </c>
      <c r="M407" s="99" t="s">
        <v>1388</v>
      </c>
      <c r="N407" s="99" t="s">
        <v>1389</v>
      </c>
      <c r="O407" s="100" t="s">
        <v>1393</v>
      </c>
      <c r="P407" t="s">
        <v>116</v>
      </c>
    </row>
    <row r="408" spans="12:16" x14ac:dyDescent="0.35">
      <c r="L408" s="95">
        <v>218868</v>
      </c>
      <c r="M408" s="96" t="s">
        <v>1391</v>
      </c>
      <c r="N408" s="96" t="s">
        <v>1392</v>
      </c>
      <c r="O408" s="97" t="s">
        <v>1396</v>
      </c>
      <c r="P408" t="s">
        <v>116</v>
      </c>
    </row>
    <row r="409" spans="12:16" x14ac:dyDescent="0.35">
      <c r="L409" s="98">
        <v>219943</v>
      </c>
      <c r="M409" s="99" t="s">
        <v>1394</v>
      </c>
      <c r="N409" s="99" t="s">
        <v>1395</v>
      </c>
      <c r="O409" s="100" t="s">
        <v>1398</v>
      </c>
      <c r="P409" t="s">
        <v>116</v>
      </c>
    </row>
    <row r="410" spans="12:16" x14ac:dyDescent="0.35">
      <c r="L410" s="95">
        <v>219944</v>
      </c>
      <c r="M410" s="96" t="s">
        <v>1397</v>
      </c>
      <c r="N410" s="96" t="s">
        <v>5615</v>
      </c>
      <c r="O410" s="97" t="s">
        <v>1401</v>
      </c>
      <c r="P410" t="s">
        <v>116</v>
      </c>
    </row>
    <row r="411" spans="12:16" x14ac:dyDescent="0.35">
      <c r="L411" s="98">
        <v>219945</v>
      </c>
      <c r="M411" s="99" t="s">
        <v>1399</v>
      </c>
      <c r="N411" s="99" t="s">
        <v>1400</v>
      </c>
      <c r="O411" s="100" t="s">
        <v>1404</v>
      </c>
      <c r="P411" t="s">
        <v>116</v>
      </c>
    </row>
    <row r="412" spans="12:16" x14ac:dyDescent="0.35">
      <c r="L412" s="95">
        <v>219946</v>
      </c>
      <c r="M412" s="96" t="s">
        <v>1402</v>
      </c>
      <c r="N412" s="96" t="s">
        <v>1403</v>
      </c>
      <c r="O412" s="97" t="s">
        <v>1407</v>
      </c>
      <c r="P412" t="s">
        <v>116</v>
      </c>
    </row>
    <row r="413" spans="12:16" x14ac:dyDescent="0.35">
      <c r="L413" s="98">
        <v>219947</v>
      </c>
      <c r="M413" s="99" t="s">
        <v>1405</v>
      </c>
      <c r="N413" s="99" t="s">
        <v>1406</v>
      </c>
      <c r="O413" s="100" t="s">
        <v>1410</v>
      </c>
      <c r="P413" t="s">
        <v>116</v>
      </c>
    </row>
    <row r="414" spans="12:16" x14ac:dyDescent="0.35">
      <c r="L414" s="95">
        <v>221221</v>
      </c>
      <c r="M414" s="96" t="s">
        <v>1408</v>
      </c>
      <c r="N414" s="96" t="s">
        <v>1409</v>
      </c>
      <c r="O414" s="97" t="s">
        <v>1413</v>
      </c>
      <c r="P414" t="s">
        <v>116</v>
      </c>
    </row>
    <row r="415" spans="12:16" x14ac:dyDescent="0.35">
      <c r="L415" s="98">
        <v>221222</v>
      </c>
      <c r="M415" s="99" t="s">
        <v>1411</v>
      </c>
      <c r="N415" s="99" t="s">
        <v>1412</v>
      </c>
      <c r="O415" s="100" t="s">
        <v>1416</v>
      </c>
      <c r="P415" t="s">
        <v>116</v>
      </c>
    </row>
    <row r="416" spans="12:16" x14ac:dyDescent="0.35">
      <c r="L416" s="95">
        <v>222222</v>
      </c>
      <c r="M416" s="96" t="s">
        <v>1414</v>
      </c>
      <c r="N416" s="96" t="s">
        <v>1415</v>
      </c>
      <c r="O416" s="97" t="s">
        <v>1419</v>
      </c>
      <c r="P416" t="s">
        <v>116</v>
      </c>
    </row>
    <row r="417" spans="12:16" x14ac:dyDescent="0.35">
      <c r="L417" s="98">
        <v>226226</v>
      </c>
      <c r="M417" s="99" t="s">
        <v>1417</v>
      </c>
      <c r="N417" s="99" t="s">
        <v>1418</v>
      </c>
      <c r="O417" s="100" t="s">
        <v>1422</v>
      </c>
      <c r="P417" t="s">
        <v>116</v>
      </c>
    </row>
    <row r="418" spans="12:16" x14ac:dyDescent="0.35">
      <c r="L418" s="95">
        <v>227227</v>
      </c>
      <c r="M418" s="96" t="s">
        <v>1420</v>
      </c>
      <c r="N418" s="96" t="s">
        <v>1421</v>
      </c>
      <c r="O418" s="97" t="s">
        <v>1425</v>
      </c>
      <c r="P418" t="s">
        <v>116</v>
      </c>
    </row>
    <row r="419" spans="12:16" x14ac:dyDescent="0.35">
      <c r="L419" s="98">
        <v>227228</v>
      </c>
      <c r="M419" s="99" t="s">
        <v>1423</v>
      </c>
      <c r="N419" s="99" t="s">
        <v>1424</v>
      </c>
      <c r="O419" s="100" t="s">
        <v>1428</v>
      </c>
      <c r="P419" t="s">
        <v>116</v>
      </c>
    </row>
    <row r="420" spans="12:16" x14ac:dyDescent="0.35">
      <c r="L420" s="95">
        <v>228228</v>
      </c>
      <c r="M420" s="96" t="s">
        <v>1426</v>
      </c>
      <c r="N420" s="96" t="s">
        <v>1427</v>
      </c>
      <c r="O420" s="97" t="s">
        <v>1431</v>
      </c>
      <c r="P420" t="s">
        <v>116</v>
      </c>
    </row>
    <row r="421" spans="12:16" x14ac:dyDescent="0.35">
      <c r="L421" s="98">
        <v>229982</v>
      </c>
      <c r="M421" s="99" t="s">
        <v>1429</v>
      </c>
      <c r="N421" s="99" t="s">
        <v>1430</v>
      </c>
      <c r="O421" s="100" t="s">
        <v>1434</v>
      </c>
      <c r="P421" t="s">
        <v>116</v>
      </c>
    </row>
    <row r="422" spans="12:16" x14ac:dyDescent="0.35">
      <c r="L422" s="95">
        <v>229984</v>
      </c>
      <c r="M422" s="96" t="s">
        <v>1432</v>
      </c>
      <c r="N422" s="96" t="s">
        <v>1433</v>
      </c>
      <c r="O422" s="97" t="s">
        <v>1437</v>
      </c>
      <c r="P422" t="s">
        <v>116</v>
      </c>
    </row>
    <row r="423" spans="12:16" x14ac:dyDescent="0.35">
      <c r="L423" s="98">
        <v>229986</v>
      </c>
      <c r="M423" s="99" t="s">
        <v>1435</v>
      </c>
      <c r="N423" s="99" t="s">
        <v>1436</v>
      </c>
      <c r="O423" s="100" t="s">
        <v>1440</v>
      </c>
      <c r="P423" t="s">
        <v>116</v>
      </c>
    </row>
    <row r="424" spans="12:16" x14ac:dyDescent="0.35">
      <c r="L424" s="95">
        <v>229987</v>
      </c>
      <c r="M424" s="96" t="s">
        <v>1438</v>
      </c>
      <c r="N424" s="96" t="s">
        <v>1439</v>
      </c>
      <c r="O424" s="97" t="s">
        <v>138</v>
      </c>
      <c r="P424" t="s">
        <v>116</v>
      </c>
    </row>
    <row r="425" spans="12:16" x14ac:dyDescent="0.35">
      <c r="L425" s="98">
        <v>310630</v>
      </c>
      <c r="M425" s="99" t="s">
        <v>1441</v>
      </c>
      <c r="N425" s="99" t="s">
        <v>5616</v>
      </c>
      <c r="O425" s="100" t="s">
        <v>1444</v>
      </c>
      <c r="P425" t="s">
        <v>116</v>
      </c>
    </row>
    <row r="426" spans="12:16" x14ac:dyDescent="0.35">
      <c r="L426" s="95">
        <v>310911</v>
      </c>
      <c r="M426" s="96" t="s">
        <v>1442</v>
      </c>
      <c r="N426" s="96" t="s">
        <v>1443</v>
      </c>
      <c r="O426" s="97" t="s">
        <v>1447</v>
      </c>
      <c r="P426" t="s">
        <v>116</v>
      </c>
    </row>
    <row r="427" spans="12:16" x14ac:dyDescent="0.35">
      <c r="L427" s="98">
        <v>310912</v>
      </c>
      <c r="M427" s="99" t="s">
        <v>1445</v>
      </c>
      <c r="N427" s="99" t="s">
        <v>1446</v>
      </c>
      <c r="O427" s="100" t="s">
        <v>1450</v>
      </c>
      <c r="P427" t="s">
        <v>116</v>
      </c>
    </row>
    <row r="428" spans="12:16" x14ac:dyDescent="0.35">
      <c r="L428" s="95">
        <v>310913</v>
      </c>
      <c r="M428" s="96" t="s">
        <v>1448</v>
      </c>
      <c r="N428" s="96" t="s">
        <v>1449</v>
      </c>
      <c r="O428" s="97" t="s">
        <v>1453</v>
      </c>
      <c r="P428" t="s">
        <v>116</v>
      </c>
    </row>
    <row r="429" spans="12:16" x14ac:dyDescent="0.35">
      <c r="L429" s="98">
        <v>310914</v>
      </c>
      <c r="M429" s="99" t="s">
        <v>1451</v>
      </c>
      <c r="N429" s="99" t="s">
        <v>1452</v>
      </c>
      <c r="O429" s="100" t="s">
        <v>1456</v>
      </c>
      <c r="P429" t="s">
        <v>116</v>
      </c>
    </row>
    <row r="430" spans="12:16" x14ac:dyDescent="0.35">
      <c r="L430" s="95">
        <v>310915</v>
      </c>
      <c r="M430" s="96" t="s">
        <v>1454</v>
      </c>
      <c r="N430" s="96" t="s">
        <v>1455</v>
      </c>
      <c r="O430" s="97" t="s">
        <v>1459</v>
      </c>
      <c r="P430" t="s">
        <v>116</v>
      </c>
    </row>
    <row r="431" spans="12:16" x14ac:dyDescent="0.35">
      <c r="L431" s="98">
        <v>310916</v>
      </c>
      <c r="M431" s="99" t="s">
        <v>1457</v>
      </c>
      <c r="N431" s="99" t="s">
        <v>1458</v>
      </c>
      <c r="O431" s="100" t="s">
        <v>1462</v>
      </c>
      <c r="P431" t="s">
        <v>116</v>
      </c>
    </row>
    <row r="432" spans="12:16" x14ac:dyDescent="0.35">
      <c r="L432" s="95">
        <v>310917</v>
      </c>
      <c r="M432" s="96" t="s">
        <v>1460</v>
      </c>
      <c r="N432" s="96" t="s">
        <v>1461</v>
      </c>
      <c r="O432" s="97" t="s">
        <v>1465</v>
      </c>
      <c r="P432" t="s">
        <v>116</v>
      </c>
    </row>
    <row r="433" spans="12:16" x14ac:dyDescent="0.35">
      <c r="L433" s="98">
        <v>310919</v>
      </c>
      <c r="M433" s="99" t="s">
        <v>1463</v>
      </c>
      <c r="N433" s="99" t="s">
        <v>1464</v>
      </c>
      <c r="O433" s="100" t="s">
        <v>1468</v>
      </c>
      <c r="P433" t="s">
        <v>116</v>
      </c>
    </row>
    <row r="434" spans="12:16" x14ac:dyDescent="0.35">
      <c r="L434" s="95">
        <v>310921</v>
      </c>
      <c r="M434" s="96" t="s">
        <v>1466</v>
      </c>
      <c r="N434" s="96" t="s">
        <v>1467</v>
      </c>
      <c r="O434" s="97" t="s">
        <v>1471</v>
      </c>
      <c r="P434" t="s">
        <v>116</v>
      </c>
    </row>
    <row r="435" spans="12:16" x14ac:dyDescent="0.35">
      <c r="L435" s="98">
        <v>310922</v>
      </c>
      <c r="M435" s="99" t="s">
        <v>1469</v>
      </c>
      <c r="N435" s="99" t="s">
        <v>1470</v>
      </c>
      <c r="O435" s="100" t="s">
        <v>1474</v>
      </c>
      <c r="P435" t="s">
        <v>116</v>
      </c>
    </row>
    <row r="436" spans="12:16" x14ac:dyDescent="0.35">
      <c r="L436" s="95">
        <v>310923</v>
      </c>
      <c r="M436" s="96" t="s">
        <v>1472</v>
      </c>
      <c r="N436" s="96" t="s">
        <v>1473</v>
      </c>
      <c r="O436" s="97" t="s">
        <v>1477</v>
      </c>
      <c r="P436" t="s">
        <v>116</v>
      </c>
    </row>
    <row r="437" spans="12:16" x14ac:dyDescent="0.35">
      <c r="L437" s="98">
        <v>310924</v>
      </c>
      <c r="M437" s="99" t="s">
        <v>1475</v>
      </c>
      <c r="N437" s="99" t="s">
        <v>1476</v>
      </c>
      <c r="O437" s="100" t="s">
        <v>1480</v>
      </c>
      <c r="P437" t="s">
        <v>116</v>
      </c>
    </row>
    <row r="438" spans="12:16" x14ac:dyDescent="0.35">
      <c r="L438" s="95">
        <v>310925</v>
      </c>
      <c r="M438" s="96" t="s">
        <v>1478</v>
      </c>
      <c r="N438" s="96" t="s">
        <v>1479</v>
      </c>
      <c r="O438" s="97" t="s">
        <v>1483</v>
      </c>
      <c r="P438" t="s">
        <v>116</v>
      </c>
    </row>
    <row r="439" spans="12:16" x14ac:dyDescent="0.35">
      <c r="L439" s="98">
        <v>310926</v>
      </c>
      <c r="M439" s="99" t="s">
        <v>1481</v>
      </c>
      <c r="N439" s="99" t="s">
        <v>1482</v>
      </c>
      <c r="O439" s="100" t="s">
        <v>1486</v>
      </c>
      <c r="P439" t="s">
        <v>116</v>
      </c>
    </row>
    <row r="440" spans="12:16" x14ac:dyDescent="0.35">
      <c r="L440" s="95">
        <v>310927</v>
      </c>
      <c r="M440" s="96" t="s">
        <v>1484</v>
      </c>
      <c r="N440" s="96" t="s">
        <v>1485</v>
      </c>
      <c r="O440" s="97" t="s">
        <v>1489</v>
      </c>
      <c r="P440" t="s">
        <v>116</v>
      </c>
    </row>
    <row r="441" spans="12:16" x14ac:dyDescent="0.35">
      <c r="L441" s="98">
        <v>310928</v>
      </c>
      <c r="M441" s="99" t="s">
        <v>1487</v>
      </c>
      <c r="N441" s="99" t="s">
        <v>1488</v>
      </c>
      <c r="O441" s="100" t="s">
        <v>1492</v>
      </c>
      <c r="P441" t="s">
        <v>116</v>
      </c>
    </row>
    <row r="442" spans="12:16" x14ac:dyDescent="0.35">
      <c r="L442" s="95">
        <v>310929</v>
      </c>
      <c r="M442" s="96" t="s">
        <v>1490</v>
      </c>
      <c r="N442" s="96" t="s">
        <v>1491</v>
      </c>
      <c r="O442" s="97" t="s">
        <v>1495</v>
      </c>
      <c r="P442" t="s">
        <v>116</v>
      </c>
    </row>
    <row r="443" spans="12:16" x14ac:dyDescent="0.35">
      <c r="L443" s="98">
        <v>310931</v>
      </c>
      <c r="M443" s="99" t="s">
        <v>1493</v>
      </c>
      <c r="N443" s="99" t="s">
        <v>1494</v>
      </c>
      <c r="O443" s="100" t="s">
        <v>1498</v>
      </c>
      <c r="P443" t="s">
        <v>116</v>
      </c>
    </row>
    <row r="444" spans="12:16" x14ac:dyDescent="0.35">
      <c r="L444" s="95">
        <v>310932</v>
      </c>
      <c r="M444" s="96" t="s">
        <v>1496</v>
      </c>
      <c r="N444" s="96" t="s">
        <v>1497</v>
      </c>
      <c r="O444" s="97" t="s">
        <v>1501</v>
      </c>
      <c r="P444" t="s">
        <v>116</v>
      </c>
    </row>
    <row r="445" spans="12:16" x14ac:dyDescent="0.35">
      <c r="L445" s="98">
        <v>310933</v>
      </c>
      <c r="M445" s="99" t="s">
        <v>1499</v>
      </c>
      <c r="N445" s="99" t="s">
        <v>1500</v>
      </c>
      <c r="O445" s="100" t="s">
        <v>1504</v>
      </c>
      <c r="P445" t="s">
        <v>116</v>
      </c>
    </row>
    <row r="446" spans="12:16" x14ac:dyDescent="0.35">
      <c r="L446" s="95">
        <v>310943</v>
      </c>
      <c r="M446" s="96" t="s">
        <v>1502</v>
      </c>
      <c r="N446" s="96" t="s">
        <v>1503</v>
      </c>
      <c r="O446" s="97" t="s">
        <v>1507</v>
      </c>
      <c r="P446" t="s">
        <v>116</v>
      </c>
    </row>
    <row r="447" spans="12:16" x14ac:dyDescent="0.35">
      <c r="L447" s="98">
        <v>311114</v>
      </c>
      <c r="M447" s="99" t="s">
        <v>1505</v>
      </c>
      <c r="N447" s="99" t="s">
        <v>1506</v>
      </c>
      <c r="O447" s="100" t="s">
        <v>1510</v>
      </c>
      <c r="P447" t="s">
        <v>116</v>
      </c>
    </row>
    <row r="448" spans="12:16" x14ac:dyDescent="0.35">
      <c r="L448" s="95">
        <v>311115</v>
      </c>
      <c r="M448" s="96" t="s">
        <v>1508</v>
      </c>
      <c r="N448" s="96" t="s">
        <v>1509</v>
      </c>
      <c r="O448" s="97" t="s">
        <v>1513</v>
      </c>
      <c r="P448" t="s">
        <v>116</v>
      </c>
    </row>
    <row r="449" spans="12:16" x14ac:dyDescent="0.35">
      <c r="L449" s="98">
        <v>311171</v>
      </c>
      <c r="M449" s="99" t="s">
        <v>1511</v>
      </c>
      <c r="N449" s="99" t="s">
        <v>1512</v>
      </c>
      <c r="O449" s="100" t="s">
        <v>1516</v>
      </c>
      <c r="P449" t="s">
        <v>116</v>
      </c>
    </row>
    <row r="450" spans="12:16" x14ac:dyDescent="0.35">
      <c r="L450" s="95">
        <v>311173</v>
      </c>
      <c r="M450" s="96" t="s">
        <v>1514</v>
      </c>
      <c r="N450" s="96" t="s">
        <v>1515</v>
      </c>
      <c r="O450" s="97" t="s">
        <v>1519</v>
      </c>
      <c r="P450" t="s">
        <v>116</v>
      </c>
    </row>
    <row r="451" spans="12:16" x14ac:dyDescent="0.35">
      <c r="L451" s="98">
        <v>311174</v>
      </c>
      <c r="M451" s="99" t="s">
        <v>1517</v>
      </c>
      <c r="N451" s="99" t="s">
        <v>1518</v>
      </c>
      <c r="O451" s="100" t="s">
        <v>1522</v>
      </c>
      <c r="P451" t="s">
        <v>116</v>
      </c>
    </row>
    <row r="452" spans="12:16" x14ac:dyDescent="0.35">
      <c r="L452" s="95">
        <v>312472</v>
      </c>
      <c r="M452" s="96" t="s">
        <v>1520</v>
      </c>
      <c r="N452" s="96" t="s">
        <v>1521</v>
      </c>
      <c r="O452" s="97" t="s">
        <v>1525</v>
      </c>
      <c r="P452" t="s">
        <v>116</v>
      </c>
    </row>
    <row r="453" spans="12:16" x14ac:dyDescent="0.35">
      <c r="L453" s="98">
        <v>312476</v>
      </c>
      <c r="M453" s="99" t="s">
        <v>1523</v>
      </c>
      <c r="N453" s="99" t="s">
        <v>1524</v>
      </c>
      <c r="O453" s="100" t="s">
        <v>1528</v>
      </c>
      <c r="P453" t="s">
        <v>116</v>
      </c>
    </row>
    <row r="454" spans="12:16" x14ac:dyDescent="0.35">
      <c r="L454" s="95">
        <v>312477</v>
      </c>
      <c r="M454" s="96" t="s">
        <v>1526</v>
      </c>
      <c r="N454" s="96" t="s">
        <v>1527</v>
      </c>
      <c r="O454" s="97" t="s">
        <v>1531</v>
      </c>
      <c r="P454" t="s">
        <v>116</v>
      </c>
    </row>
    <row r="455" spans="12:16" x14ac:dyDescent="0.35">
      <c r="L455" s="98">
        <v>312941</v>
      </c>
      <c r="M455" s="99" t="s">
        <v>1529</v>
      </c>
      <c r="N455" s="99" t="s">
        <v>1530</v>
      </c>
      <c r="O455" s="100" t="s">
        <v>1534</v>
      </c>
      <c r="P455" t="s">
        <v>116</v>
      </c>
    </row>
    <row r="456" spans="12:16" x14ac:dyDescent="0.35">
      <c r="L456" s="95">
        <v>315222</v>
      </c>
      <c r="M456" s="96" t="s">
        <v>1532</v>
      </c>
      <c r="N456" s="96" t="s">
        <v>1533</v>
      </c>
      <c r="O456" s="97" t="s">
        <v>1537</v>
      </c>
      <c r="P456" t="s">
        <v>116</v>
      </c>
    </row>
    <row r="457" spans="12:16" x14ac:dyDescent="0.35">
      <c r="L457" s="98">
        <v>315236</v>
      </c>
      <c r="M457" s="99" t="s">
        <v>1535</v>
      </c>
      <c r="N457" s="99" t="s">
        <v>1536</v>
      </c>
      <c r="O457" s="100" t="s">
        <v>1540</v>
      </c>
      <c r="P457" t="s">
        <v>116</v>
      </c>
    </row>
    <row r="458" spans="12:16" x14ac:dyDescent="0.35">
      <c r="L458" s="95">
        <v>315237</v>
      </c>
      <c r="M458" s="96" t="s">
        <v>1538</v>
      </c>
      <c r="N458" s="96" t="s">
        <v>1539</v>
      </c>
      <c r="O458" s="97" t="s">
        <v>1543</v>
      </c>
      <c r="P458" t="s">
        <v>116</v>
      </c>
    </row>
    <row r="459" spans="12:16" x14ac:dyDescent="0.35">
      <c r="L459" s="98">
        <v>315944</v>
      </c>
      <c r="M459" s="99" t="s">
        <v>1541</v>
      </c>
      <c r="N459" s="99" t="s">
        <v>1542</v>
      </c>
      <c r="O459" s="100" t="s">
        <v>1546</v>
      </c>
      <c r="P459" t="s">
        <v>116</v>
      </c>
    </row>
    <row r="460" spans="12:16" x14ac:dyDescent="0.35">
      <c r="L460" s="95">
        <v>316333</v>
      </c>
      <c r="M460" s="96" t="s">
        <v>1544</v>
      </c>
      <c r="N460" s="96" t="s">
        <v>1545</v>
      </c>
      <c r="O460" s="97" t="s">
        <v>1549</v>
      </c>
      <c r="P460" t="s">
        <v>116</v>
      </c>
    </row>
    <row r="461" spans="12:16" x14ac:dyDescent="0.35">
      <c r="L461" s="98">
        <v>317311</v>
      </c>
      <c r="M461" s="99" t="s">
        <v>1547</v>
      </c>
      <c r="N461" s="99" t="s">
        <v>1548</v>
      </c>
      <c r="O461" s="100" t="s">
        <v>1552</v>
      </c>
      <c r="P461" t="s">
        <v>116</v>
      </c>
    </row>
    <row r="462" spans="12:16" x14ac:dyDescent="0.35">
      <c r="L462" s="95">
        <v>317315</v>
      </c>
      <c r="M462" s="96" t="s">
        <v>1550</v>
      </c>
      <c r="N462" s="96" t="s">
        <v>1551</v>
      </c>
      <c r="O462" s="97" t="s">
        <v>1555</v>
      </c>
      <c r="P462" t="s">
        <v>116</v>
      </c>
    </row>
    <row r="463" spans="12:16" x14ac:dyDescent="0.35">
      <c r="L463" s="98">
        <v>317316</v>
      </c>
      <c r="M463" s="99" t="s">
        <v>1553</v>
      </c>
      <c r="N463" s="99" t="s">
        <v>1554</v>
      </c>
      <c r="O463" s="100" t="s">
        <v>1558</v>
      </c>
      <c r="P463" t="s">
        <v>116</v>
      </c>
    </row>
    <row r="464" spans="12:16" x14ac:dyDescent="0.35">
      <c r="L464" s="95">
        <v>317932</v>
      </c>
      <c r="M464" s="96" t="s">
        <v>1556</v>
      </c>
      <c r="N464" s="96" t="s">
        <v>1557</v>
      </c>
      <c r="O464" s="97" t="s">
        <v>1561</v>
      </c>
      <c r="P464" t="s">
        <v>116</v>
      </c>
    </row>
    <row r="465" spans="12:16" x14ac:dyDescent="0.35">
      <c r="L465" s="98">
        <v>318612</v>
      </c>
      <c r="M465" s="99" t="s">
        <v>1559</v>
      </c>
      <c r="N465" s="99" t="s">
        <v>1560</v>
      </c>
      <c r="O465" s="100" t="s">
        <v>1564</v>
      </c>
      <c r="P465" t="s">
        <v>116</v>
      </c>
    </row>
    <row r="466" spans="12:16" x14ac:dyDescent="0.35">
      <c r="L466" s="95">
        <v>318614</v>
      </c>
      <c r="M466" s="96" t="s">
        <v>1562</v>
      </c>
      <c r="N466" s="96" t="s">
        <v>1563</v>
      </c>
      <c r="O466" s="97" t="s">
        <v>1567</v>
      </c>
      <c r="P466" t="s">
        <v>116</v>
      </c>
    </row>
    <row r="467" spans="12:16" x14ac:dyDescent="0.35">
      <c r="L467" s="98">
        <v>318615</v>
      </c>
      <c r="M467" s="99" t="s">
        <v>1565</v>
      </c>
      <c r="N467" s="99" t="s">
        <v>1566</v>
      </c>
      <c r="O467" s="100" t="s">
        <v>1570</v>
      </c>
      <c r="P467" t="s">
        <v>116</v>
      </c>
    </row>
    <row r="468" spans="12:16" x14ac:dyDescent="0.35">
      <c r="L468" s="95">
        <v>318632</v>
      </c>
      <c r="M468" s="96" t="s">
        <v>1568</v>
      </c>
      <c r="N468" s="96" t="s">
        <v>1569</v>
      </c>
      <c r="O468" s="97" t="s">
        <v>138</v>
      </c>
      <c r="P468" t="s">
        <v>116</v>
      </c>
    </row>
    <row r="469" spans="12:16" x14ac:dyDescent="0.35">
      <c r="L469" s="98">
        <v>319150</v>
      </c>
      <c r="M469" s="99" t="s">
        <v>1571</v>
      </c>
      <c r="N469" s="99" t="s">
        <v>5617</v>
      </c>
      <c r="O469" s="100" t="s">
        <v>1574</v>
      </c>
      <c r="P469" t="s">
        <v>116</v>
      </c>
    </row>
    <row r="470" spans="12:16" x14ac:dyDescent="0.35">
      <c r="L470" s="95">
        <v>319441</v>
      </c>
      <c r="M470" s="96" t="s">
        <v>1572</v>
      </c>
      <c r="N470" s="96" t="s">
        <v>1573</v>
      </c>
      <c r="O470" s="97" t="s">
        <v>1577</v>
      </c>
      <c r="P470" t="s">
        <v>116</v>
      </c>
    </row>
    <row r="471" spans="12:16" x14ac:dyDescent="0.35">
      <c r="L471" s="98">
        <v>319442</v>
      </c>
      <c r="M471" s="99" t="s">
        <v>1575</v>
      </c>
      <c r="N471" s="99" t="s">
        <v>1576</v>
      </c>
      <c r="O471" s="100" t="s">
        <v>1580</v>
      </c>
      <c r="P471" t="s">
        <v>116</v>
      </c>
    </row>
    <row r="472" spans="12:16" x14ac:dyDescent="0.35">
      <c r="L472" s="95">
        <v>319443</v>
      </c>
      <c r="M472" s="96" t="s">
        <v>1578</v>
      </c>
      <c r="N472" s="96" t="s">
        <v>1579</v>
      </c>
      <c r="O472" s="97" t="s">
        <v>1583</v>
      </c>
      <c r="P472" t="s">
        <v>116</v>
      </c>
    </row>
    <row r="473" spans="12:16" x14ac:dyDescent="0.35">
      <c r="L473" s="98">
        <v>319946</v>
      </c>
      <c r="M473" s="99" t="s">
        <v>1581</v>
      </c>
      <c r="N473" s="99" t="s">
        <v>1582</v>
      </c>
      <c r="O473" s="100" t="s">
        <v>1586</v>
      </c>
      <c r="P473" t="s">
        <v>116</v>
      </c>
    </row>
    <row r="474" spans="12:16" x14ac:dyDescent="0.35">
      <c r="L474" s="95">
        <v>319951</v>
      </c>
      <c r="M474" s="96" t="s">
        <v>1584</v>
      </c>
      <c r="N474" s="96" t="s">
        <v>1585</v>
      </c>
      <c r="O474" s="97" t="s">
        <v>1589</v>
      </c>
      <c r="P474" t="s">
        <v>116</v>
      </c>
    </row>
    <row r="475" spans="12:16" x14ac:dyDescent="0.35">
      <c r="L475" s="98">
        <v>319995</v>
      </c>
      <c r="M475" s="99" t="s">
        <v>1587</v>
      </c>
      <c r="N475" s="99" t="s">
        <v>1588</v>
      </c>
      <c r="O475" s="100" t="s">
        <v>1592</v>
      </c>
      <c r="P475" t="s">
        <v>116</v>
      </c>
    </row>
    <row r="476" spans="12:16" x14ac:dyDescent="0.35">
      <c r="L476" s="95">
        <v>321123</v>
      </c>
      <c r="M476" s="96" t="s">
        <v>1590</v>
      </c>
      <c r="N476" s="96" t="s">
        <v>1591</v>
      </c>
      <c r="O476" s="97" t="s">
        <v>1595</v>
      </c>
      <c r="P476" t="s">
        <v>116</v>
      </c>
    </row>
    <row r="477" spans="12:16" x14ac:dyDescent="0.35">
      <c r="L477" s="98">
        <v>371475</v>
      </c>
      <c r="M477" s="99" t="s">
        <v>1593</v>
      </c>
      <c r="N477" s="99" t="s">
        <v>1594</v>
      </c>
      <c r="O477" s="100" t="s">
        <v>1598</v>
      </c>
      <c r="P477" t="s">
        <v>116</v>
      </c>
    </row>
    <row r="478" spans="12:16" x14ac:dyDescent="0.35">
      <c r="L478" s="95">
        <v>371484</v>
      </c>
      <c r="M478" s="96" t="s">
        <v>1596</v>
      </c>
      <c r="N478" s="96" t="s">
        <v>1597</v>
      </c>
      <c r="O478" s="97" t="s">
        <v>1601</v>
      </c>
      <c r="P478" t="s">
        <v>116</v>
      </c>
    </row>
    <row r="479" spans="12:16" x14ac:dyDescent="0.35">
      <c r="L479" s="98">
        <v>371485</v>
      </c>
      <c r="M479" s="99" t="s">
        <v>1599</v>
      </c>
      <c r="N479" s="99" t="s">
        <v>1600</v>
      </c>
      <c r="O479" s="100" t="s">
        <v>1604</v>
      </c>
      <c r="P479" t="s">
        <v>116</v>
      </c>
    </row>
    <row r="480" spans="12:16" x14ac:dyDescent="0.35">
      <c r="L480" s="95">
        <v>371486</v>
      </c>
      <c r="M480" s="96" t="s">
        <v>1602</v>
      </c>
      <c r="N480" s="96" t="s">
        <v>1603</v>
      </c>
      <c r="O480" s="97" t="s">
        <v>1607</v>
      </c>
      <c r="P480" t="s">
        <v>116</v>
      </c>
    </row>
    <row r="481" spans="12:16" x14ac:dyDescent="0.35">
      <c r="L481" s="98">
        <v>371923</v>
      </c>
      <c r="M481" s="99" t="s">
        <v>1605</v>
      </c>
      <c r="N481" s="99" t="s">
        <v>1606</v>
      </c>
      <c r="O481" s="100" t="s">
        <v>1610</v>
      </c>
      <c r="P481" t="s">
        <v>116</v>
      </c>
    </row>
    <row r="482" spans="12:16" x14ac:dyDescent="0.35">
      <c r="L482" s="95">
        <v>390125</v>
      </c>
      <c r="M482" s="96" t="s">
        <v>1608</v>
      </c>
      <c r="N482" s="96" t="s">
        <v>1609</v>
      </c>
      <c r="O482" s="97" t="s">
        <v>1613</v>
      </c>
      <c r="P482" t="s">
        <v>116</v>
      </c>
    </row>
    <row r="483" spans="12:16" x14ac:dyDescent="0.35">
      <c r="L483" s="98">
        <v>390127</v>
      </c>
      <c r="M483" s="99" t="s">
        <v>1611</v>
      </c>
      <c r="N483" s="99" t="s">
        <v>1612</v>
      </c>
      <c r="O483" s="100" t="s">
        <v>1616</v>
      </c>
      <c r="P483" t="s">
        <v>116</v>
      </c>
    </row>
    <row r="484" spans="12:16" x14ac:dyDescent="0.35">
      <c r="L484" s="95">
        <v>390128</v>
      </c>
      <c r="M484" s="96" t="s">
        <v>1614</v>
      </c>
      <c r="N484" s="96" t="s">
        <v>1615</v>
      </c>
      <c r="O484" s="97" t="s">
        <v>1619</v>
      </c>
      <c r="P484" t="s">
        <v>116</v>
      </c>
    </row>
    <row r="485" spans="12:16" x14ac:dyDescent="0.35">
      <c r="L485" s="98">
        <v>390129</v>
      </c>
      <c r="M485" s="99" t="s">
        <v>1617</v>
      </c>
      <c r="N485" s="99" t="s">
        <v>1618</v>
      </c>
      <c r="O485" s="100" t="s">
        <v>1622</v>
      </c>
      <c r="P485" t="s">
        <v>116</v>
      </c>
    </row>
    <row r="486" spans="12:16" x14ac:dyDescent="0.35">
      <c r="L486" s="95">
        <v>390130</v>
      </c>
      <c r="M486" s="96" t="s">
        <v>5488</v>
      </c>
      <c r="N486" s="96" t="s">
        <v>5618</v>
      </c>
      <c r="O486" s="97" t="s">
        <v>1625</v>
      </c>
      <c r="P486" t="s">
        <v>116</v>
      </c>
    </row>
    <row r="487" spans="12:16" x14ac:dyDescent="0.35">
      <c r="L487" s="98">
        <v>390157</v>
      </c>
      <c r="M487" s="99" t="s">
        <v>1620</v>
      </c>
      <c r="N487" s="99" t="s">
        <v>1621</v>
      </c>
      <c r="O487" s="100" t="s">
        <v>1627</v>
      </c>
      <c r="P487" t="s">
        <v>116</v>
      </c>
    </row>
    <row r="488" spans="12:16" x14ac:dyDescent="0.35">
      <c r="L488" s="95">
        <v>390171</v>
      </c>
      <c r="M488" s="96" t="s">
        <v>1623</v>
      </c>
      <c r="N488" s="96" t="s">
        <v>1624</v>
      </c>
      <c r="O488" s="97" t="s">
        <v>1630</v>
      </c>
      <c r="P488" t="s">
        <v>116</v>
      </c>
    </row>
    <row r="489" spans="12:16" x14ac:dyDescent="0.35">
      <c r="L489" s="98">
        <v>390222</v>
      </c>
      <c r="M489" s="99" t="s">
        <v>1626</v>
      </c>
      <c r="N489" s="99" t="s">
        <v>5451</v>
      </c>
      <c r="O489" s="100" t="s">
        <v>1633</v>
      </c>
      <c r="P489" t="s">
        <v>116</v>
      </c>
    </row>
    <row r="490" spans="12:16" x14ac:dyDescent="0.35">
      <c r="L490" s="95">
        <v>390224</v>
      </c>
      <c r="M490" s="96" t="s">
        <v>1628</v>
      </c>
      <c r="N490" s="96" t="s">
        <v>1629</v>
      </c>
      <c r="O490" s="97" t="s">
        <v>1636</v>
      </c>
      <c r="P490" t="s">
        <v>116</v>
      </c>
    </row>
    <row r="491" spans="12:16" x14ac:dyDescent="0.35">
      <c r="L491" s="98">
        <v>390311</v>
      </c>
      <c r="M491" s="99" t="s">
        <v>1631</v>
      </c>
      <c r="N491" s="99" t="s">
        <v>1632</v>
      </c>
      <c r="O491" s="100" t="s">
        <v>1639</v>
      </c>
      <c r="P491" t="s">
        <v>116</v>
      </c>
    </row>
    <row r="492" spans="12:16" x14ac:dyDescent="0.35">
      <c r="L492" s="95">
        <v>390381</v>
      </c>
      <c r="M492" s="96" t="s">
        <v>1634</v>
      </c>
      <c r="N492" s="96" t="s">
        <v>1635</v>
      </c>
      <c r="O492" s="97" t="s">
        <v>1642</v>
      </c>
      <c r="P492" t="s">
        <v>116</v>
      </c>
    </row>
    <row r="493" spans="12:16" x14ac:dyDescent="0.35">
      <c r="L493" s="98">
        <v>390531</v>
      </c>
      <c r="M493" s="99" t="s">
        <v>1637</v>
      </c>
      <c r="N493" s="99" t="s">
        <v>1638</v>
      </c>
      <c r="O493" s="100" t="s">
        <v>1645</v>
      </c>
      <c r="P493" t="s">
        <v>116</v>
      </c>
    </row>
    <row r="494" spans="12:16" x14ac:dyDescent="0.35">
      <c r="L494" s="95">
        <v>390551</v>
      </c>
      <c r="M494" s="96" t="s">
        <v>1640</v>
      </c>
      <c r="N494" s="96" t="s">
        <v>1641</v>
      </c>
      <c r="O494" s="97" t="s">
        <v>1648</v>
      </c>
      <c r="P494" t="s">
        <v>116</v>
      </c>
    </row>
    <row r="495" spans="12:16" x14ac:dyDescent="0.35">
      <c r="L495" s="98">
        <v>390562</v>
      </c>
      <c r="M495" s="99" t="s">
        <v>1643</v>
      </c>
      <c r="N495" s="99" t="s">
        <v>1644</v>
      </c>
      <c r="O495" s="100" t="s">
        <v>1651</v>
      </c>
      <c r="P495" t="s">
        <v>116</v>
      </c>
    </row>
    <row r="496" spans="12:16" x14ac:dyDescent="0.35">
      <c r="L496" s="95">
        <v>390611</v>
      </c>
      <c r="M496" s="96" t="s">
        <v>1646</v>
      </c>
      <c r="N496" s="96" t="s">
        <v>1647</v>
      </c>
      <c r="O496" s="97" t="s">
        <v>1654</v>
      </c>
      <c r="P496" t="s">
        <v>116</v>
      </c>
    </row>
    <row r="497" spans="12:16" x14ac:dyDescent="0.35">
      <c r="L497" s="98">
        <v>390612</v>
      </c>
      <c r="M497" s="99" t="s">
        <v>1649</v>
      </c>
      <c r="N497" s="99" t="s">
        <v>1650</v>
      </c>
      <c r="O497" s="100" t="s">
        <v>1657</v>
      </c>
      <c r="P497" t="s">
        <v>116</v>
      </c>
    </row>
    <row r="498" spans="12:16" x14ac:dyDescent="0.35">
      <c r="L498" s="95">
        <v>390614</v>
      </c>
      <c r="M498" s="96" t="s">
        <v>1652</v>
      </c>
      <c r="N498" s="96" t="s">
        <v>1653</v>
      </c>
      <c r="O498" s="97" t="s">
        <v>1660</v>
      </c>
      <c r="P498" t="s">
        <v>116</v>
      </c>
    </row>
    <row r="499" spans="12:16" x14ac:dyDescent="0.35">
      <c r="L499" s="98">
        <v>390719</v>
      </c>
      <c r="M499" s="99" t="s">
        <v>1655</v>
      </c>
      <c r="N499" s="99" t="s">
        <v>1656</v>
      </c>
      <c r="O499" s="100" t="s">
        <v>1663</v>
      </c>
      <c r="P499" t="s">
        <v>116</v>
      </c>
    </row>
    <row r="500" spans="12:16" x14ac:dyDescent="0.35">
      <c r="L500" s="95">
        <v>390915</v>
      </c>
      <c r="M500" s="96" t="s">
        <v>1658</v>
      </c>
      <c r="N500" s="96" t="s">
        <v>1659</v>
      </c>
      <c r="O500" s="97" t="s">
        <v>1666</v>
      </c>
      <c r="P500" t="s">
        <v>116</v>
      </c>
    </row>
    <row r="501" spans="12:16" x14ac:dyDescent="0.35">
      <c r="L501" s="98">
        <v>411123</v>
      </c>
      <c r="M501" s="99" t="s">
        <v>1661</v>
      </c>
      <c r="N501" s="99" t="s">
        <v>1662</v>
      </c>
      <c r="O501" s="100" t="s">
        <v>1667</v>
      </c>
      <c r="P501" t="s">
        <v>116</v>
      </c>
    </row>
    <row r="502" spans="12:16" x14ac:dyDescent="0.35">
      <c r="L502" s="95">
        <v>411127</v>
      </c>
      <c r="M502" s="96" t="s">
        <v>1664</v>
      </c>
      <c r="N502" s="96" t="s">
        <v>1665</v>
      </c>
      <c r="O502" s="97" t="s">
        <v>1668</v>
      </c>
      <c r="P502" t="s">
        <v>116</v>
      </c>
    </row>
    <row r="503" spans="12:16" x14ac:dyDescent="0.35">
      <c r="L503" s="98">
        <v>411128</v>
      </c>
      <c r="M503" s="99" t="s">
        <v>5489</v>
      </c>
      <c r="N503" s="99" t="s">
        <v>5619</v>
      </c>
      <c r="O503" s="100" t="s">
        <v>1669</v>
      </c>
      <c r="P503" t="s">
        <v>116</v>
      </c>
    </row>
    <row r="504" spans="12:16" x14ac:dyDescent="0.35">
      <c r="L504" s="95">
        <v>411131</v>
      </c>
      <c r="M504" s="96" t="s">
        <v>5490</v>
      </c>
      <c r="N504" s="96" t="s">
        <v>5620</v>
      </c>
      <c r="O504" s="97" t="s">
        <v>1670</v>
      </c>
      <c r="P504" t="s">
        <v>116</v>
      </c>
    </row>
    <row r="505" spans="12:16" x14ac:dyDescent="0.35">
      <c r="L505" s="98">
        <v>411132</v>
      </c>
      <c r="M505" s="99" t="s">
        <v>5491</v>
      </c>
      <c r="N505" s="99" t="s">
        <v>5621</v>
      </c>
      <c r="O505" s="100" t="s">
        <v>1671</v>
      </c>
      <c r="P505" t="s">
        <v>116</v>
      </c>
    </row>
    <row r="506" spans="12:16" x14ac:dyDescent="0.35">
      <c r="L506" s="95">
        <v>411134</v>
      </c>
      <c r="M506" s="96" t="s">
        <v>5492</v>
      </c>
      <c r="N506" s="96" t="s">
        <v>5622</v>
      </c>
      <c r="O506" s="97" t="s">
        <v>1672</v>
      </c>
      <c r="P506" t="s">
        <v>116</v>
      </c>
    </row>
    <row r="507" spans="12:16" x14ac:dyDescent="0.35">
      <c r="L507" s="98">
        <v>411135</v>
      </c>
      <c r="M507" s="99" t="s">
        <v>5493</v>
      </c>
      <c r="N507" s="99" t="s">
        <v>5623</v>
      </c>
      <c r="O507" s="100" t="s">
        <v>1673</v>
      </c>
      <c r="P507" t="s">
        <v>116</v>
      </c>
    </row>
    <row r="508" spans="12:16" x14ac:dyDescent="0.35">
      <c r="L508" s="95">
        <v>411137</v>
      </c>
      <c r="M508" s="96" t="s">
        <v>5494</v>
      </c>
      <c r="N508" s="96" t="s">
        <v>5624</v>
      </c>
      <c r="O508" s="97" t="s">
        <v>1676</v>
      </c>
      <c r="P508" t="s">
        <v>116</v>
      </c>
    </row>
    <row r="509" spans="12:16" x14ac:dyDescent="0.35">
      <c r="L509" s="98">
        <v>411138</v>
      </c>
      <c r="M509" s="99" t="s">
        <v>5495</v>
      </c>
      <c r="N509" s="99" t="s">
        <v>5625</v>
      </c>
      <c r="O509" s="100" t="s">
        <v>1679</v>
      </c>
      <c r="P509" t="s">
        <v>116</v>
      </c>
    </row>
    <row r="510" spans="12:16" x14ac:dyDescent="0.35">
      <c r="L510" s="95">
        <v>411139</v>
      </c>
      <c r="M510" s="96" t="s">
        <v>1674</v>
      </c>
      <c r="N510" s="96" t="s">
        <v>1675</v>
      </c>
      <c r="O510" s="97" t="s">
        <v>1681</v>
      </c>
      <c r="P510" t="s">
        <v>116</v>
      </c>
    </row>
    <row r="511" spans="12:16" x14ac:dyDescent="0.35">
      <c r="L511" s="98">
        <v>411140</v>
      </c>
      <c r="M511" s="99" t="s">
        <v>5496</v>
      </c>
      <c r="N511" s="99" t="s">
        <v>5626</v>
      </c>
      <c r="O511" s="100" t="s">
        <v>138</v>
      </c>
      <c r="P511" t="s">
        <v>116</v>
      </c>
    </row>
    <row r="512" spans="12:16" x14ac:dyDescent="0.35">
      <c r="L512" s="95">
        <v>411240</v>
      </c>
      <c r="M512" s="96" t="s">
        <v>1677</v>
      </c>
      <c r="N512" s="96" t="s">
        <v>1678</v>
      </c>
      <c r="O512" s="97" t="s">
        <v>138</v>
      </c>
      <c r="P512" t="s">
        <v>116</v>
      </c>
    </row>
    <row r="513" spans="12:16" x14ac:dyDescent="0.35">
      <c r="L513" s="98">
        <v>411320</v>
      </c>
      <c r="M513" s="99" t="s">
        <v>5497</v>
      </c>
      <c r="N513" s="99" t="s">
        <v>5627</v>
      </c>
      <c r="O513" s="100" t="s">
        <v>138</v>
      </c>
      <c r="P513" t="s">
        <v>116</v>
      </c>
    </row>
    <row r="514" spans="12:16" x14ac:dyDescent="0.35">
      <c r="L514" s="95">
        <v>412128</v>
      </c>
      <c r="M514" s="96" t="s">
        <v>5498</v>
      </c>
      <c r="N514" s="96" t="s">
        <v>5628</v>
      </c>
      <c r="O514" s="97" t="s">
        <v>138</v>
      </c>
      <c r="P514" t="s">
        <v>116</v>
      </c>
    </row>
    <row r="515" spans="12:16" x14ac:dyDescent="0.35">
      <c r="L515" s="98">
        <v>412131</v>
      </c>
      <c r="M515" s="99" t="s">
        <v>5499</v>
      </c>
      <c r="N515" s="99" t="s">
        <v>5629</v>
      </c>
      <c r="O515" s="100" t="s">
        <v>138</v>
      </c>
      <c r="P515" t="s">
        <v>116</v>
      </c>
    </row>
    <row r="516" spans="12:16" x14ac:dyDescent="0.35">
      <c r="L516" s="95">
        <v>412132</v>
      </c>
      <c r="M516" s="96" t="s">
        <v>5500</v>
      </c>
      <c r="N516" s="96" t="s">
        <v>5630</v>
      </c>
      <c r="O516" s="97" t="s">
        <v>138</v>
      </c>
      <c r="P516" t="s">
        <v>116</v>
      </c>
    </row>
    <row r="517" spans="12:16" x14ac:dyDescent="0.35">
      <c r="L517" s="98">
        <v>412134</v>
      </c>
      <c r="M517" s="99" t="s">
        <v>5501</v>
      </c>
      <c r="N517" s="99" t="s">
        <v>5631</v>
      </c>
      <c r="O517" s="100" t="s">
        <v>138</v>
      </c>
      <c r="P517" t="s">
        <v>116</v>
      </c>
    </row>
    <row r="518" spans="12:16" x14ac:dyDescent="0.35">
      <c r="L518" s="95">
        <v>412135</v>
      </c>
      <c r="M518" s="96" t="s">
        <v>5502</v>
      </c>
      <c r="N518" s="96" t="s">
        <v>5632</v>
      </c>
      <c r="O518" s="97" t="s">
        <v>138</v>
      </c>
      <c r="P518" t="s">
        <v>116</v>
      </c>
    </row>
    <row r="519" spans="12:16" x14ac:dyDescent="0.35">
      <c r="L519" s="98">
        <v>412137</v>
      </c>
      <c r="M519" s="99" t="s">
        <v>5503</v>
      </c>
      <c r="N519" s="99" t="s">
        <v>5633</v>
      </c>
      <c r="O519" s="100" t="s">
        <v>138</v>
      </c>
      <c r="P519" t="s">
        <v>116</v>
      </c>
    </row>
    <row r="520" spans="12:16" x14ac:dyDescent="0.35">
      <c r="L520" s="95">
        <v>412138</v>
      </c>
      <c r="M520" s="96" t="s">
        <v>5504</v>
      </c>
      <c r="N520" s="96" t="s">
        <v>5634</v>
      </c>
      <c r="O520" s="97" t="s">
        <v>138</v>
      </c>
      <c r="P520" t="s">
        <v>116</v>
      </c>
    </row>
    <row r="521" spans="12:16" x14ac:dyDescent="0.35">
      <c r="L521" s="98">
        <v>412139</v>
      </c>
      <c r="M521" s="99" t="s">
        <v>5505</v>
      </c>
      <c r="N521" s="99" t="s">
        <v>5635</v>
      </c>
      <c r="O521" s="100" t="s">
        <v>138</v>
      </c>
      <c r="P521" t="s">
        <v>116</v>
      </c>
    </row>
    <row r="522" spans="12:16" x14ac:dyDescent="0.35">
      <c r="L522" s="95">
        <v>412240</v>
      </c>
      <c r="M522" s="96" t="s">
        <v>1682</v>
      </c>
      <c r="N522" s="96" t="s">
        <v>1683</v>
      </c>
      <c r="O522" s="97" t="s">
        <v>138</v>
      </c>
      <c r="P522" t="s">
        <v>116</v>
      </c>
    </row>
    <row r="523" spans="12:16" x14ac:dyDescent="0.35">
      <c r="L523" s="98">
        <v>412241</v>
      </c>
      <c r="M523" s="99" t="s">
        <v>5506</v>
      </c>
      <c r="N523" s="99" t="s">
        <v>5636</v>
      </c>
      <c r="O523" s="100" t="s">
        <v>138</v>
      </c>
      <c r="P523" t="s">
        <v>116</v>
      </c>
    </row>
    <row r="524" spans="12:16" x14ac:dyDescent="0.35">
      <c r="L524" s="95">
        <v>412350</v>
      </c>
      <c r="M524" s="96" t="s">
        <v>1684</v>
      </c>
      <c r="N524" s="96" t="s">
        <v>1685</v>
      </c>
      <c r="O524" s="97" t="s">
        <v>1693</v>
      </c>
      <c r="P524" t="s">
        <v>116</v>
      </c>
    </row>
    <row r="525" spans="12:16" x14ac:dyDescent="0.35">
      <c r="L525" s="98">
        <v>421220</v>
      </c>
      <c r="M525" s="99" t="s">
        <v>1686</v>
      </c>
      <c r="N525" s="99" t="s">
        <v>5637</v>
      </c>
      <c r="O525" s="100" t="s">
        <v>1696</v>
      </c>
      <c r="P525" t="s">
        <v>116</v>
      </c>
    </row>
    <row r="526" spans="12:16" x14ac:dyDescent="0.35">
      <c r="L526" s="95">
        <v>421370</v>
      </c>
      <c r="M526" s="96" t="s">
        <v>5507</v>
      </c>
      <c r="N526" s="96" t="s">
        <v>5638</v>
      </c>
      <c r="O526" s="97" t="s">
        <v>1699</v>
      </c>
      <c r="P526" t="s">
        <v>116</v>
      </c>
    </row>
    <row r="527" spans="12:16" x14ac:dyDescent="0.35">
      <c r="L527" s="98">
        <v>421480</v>
      </c>
      <c r="M527" s="99" t="s">
        <v>1687</v>
      </c>
      <c r="N527" s="99" t="s">
        <v>1688</v>
      </c>
      <c r="O527" s="100" t="s">
        <v>1702</v>
      </c>
      <c r="P527" t="s">
        <v>116</v>
      </c>
    </row>
    <row r="528" spans="12:16" x14ac:dyDescent="0.35">
      <c r="L528" s="95">
        <v>421820</v>
      </c>
      <c r="M528" s="96" t="s">
        <v>1689</v>
      </c>
      <c r="N528" s="96" t="s">
        <v>1690</v>
      </c>
      <c r="O528" s="97" t="s">
        <v>1705</v>
      </c>
      <c r="P528" t="s">
        <v>116</v>
      </c>
    </row>
    <row r="529" spans="12:16" x14ac:dyDescent="0.35">
      <c r="L529" s="98">
        <v>422253</v>
      </c>
      <c r="M529" s="99" t="s">
        <v>1691</v>
      </c>
      <c r="N529" s="99" t="s">
        <v>1692</v>
      </c>
      <c r="O529" s="100" t="s">
        <v>1708</v>
      </c>
      <c r="P529" t="s">
        <v>116</v>
      </c>
    </row>
    <row r="530" spans="12:16" x14ac:dyDescent="0.35">
      <c r="L530" s="95">
        <v>422256</v>
      </c>
      <c r="M530" s="96" t="s">
        <v>1694</v>
      </c>
      <c r="N530" s="96" t="s">
        <v>1695</v>
      </c>
      <c r="O530" s="97" t="s">
        <v>1711</v>
      </c>
      <c r="P530" t="s">
        <v>116</v>
      </c>
    </row>
    <row r="531" spans="12:16" x14ac:dyDescent="0.35">
      <c r="L531" s="98">
        <v>422257</v>
      </c>
      <c r="M531" s="99" t="s">
        <v>1697</v>
      </c>
      <c r="N531" s="99" t="s">
        <v>1698</v>
      </c>
      <c r="O531" s="100" t="s">
        <v>1714</v>
      </c>
      <c r="P531" t="s">
        <v>116</v>
      </c>
    </row>
    <row r="532" spans="12:16" x14ac:dyDescent="0.35">
      <c r="L532" s="95">
        <v>422258</v>
      </c>
      <c r="M532" s="96" t="s">
        <v>1700</v>
      </c>
      <c r="N532" s="96" t="s">
        <v>1701</v>
      </c>
      <c r="O532" s="97" t="s">
        <v>1717</v>
      </c>
      <c r="P532" t="s">
        <v>116</v>
      </c>
    </row>
    <row r="533" spans="12:16" x14ac:dyDescent="0.35">
      <c r="L533" s="98">
        <v>422259</v>
      </c>
      <c r="M533" s="99" t="s">
        <v>1703</v>
      </c>
      <c r="N533" s="99" t="s">
        <v>1704</v>
      </c>
      <c r="O533" s="100" t="s">
        <v>1718</v>
      </c>
      <c r="P533" t="s">
        <v>116</v>
      </c>
    </row>
    <row r="534" spans="12:16" x14ac:dyDescent="0.35">
      <c r="L534" s="95">
        <v>422264</v>
      </c>
      <c r="M534" s="96" t="s">
        <v>1706</v>
      </c>
      <c r="N534" s="96" t="s">
        <v>1707</v>
      </c>
      <c r="O534" s="97" t="s">
        <v>1721</v>
      </c>
      <c r="P534" t="s">
        <v>116</v>
      </c>
    </row>
    <row r="535" spans="12:16" x14ac:dyDescent="0.35">
      <c r="L535" s="98">
        <v>422265</v>
      </c>
      <c r="M535" s="99" t="s">
        <v>1709</v>
      </c>
      <c r="N535" s="99" t="s">
        <v>1710</v>
      </c>
      <c r="O535" s="100" t="s">
        <v>1724</v>
      </c>
      <c r="P535" t="s">
        <v>116</v>
      </c>
    </row>
    <row r="536" spans="12:16" x14ac:dyDescent="0.35">
      <c r="L536" s="95">
        <v>422271</v>
      </c>
      <c r="M536" s="96" t="s">
        <v>1712</v>
      </c>
      <c r="N536" s="96" t="s">
        <v>1713</v>
      </c>
      <c r="O536" s="97" t="s">
        <v>138</v>
      </c>
      <c r="P536" t="s">
        <v>116</v>
      </c>
    </row>
    <row r="537" spans="12:16" x14ac:dyDescent="0.35">
      <c r="L537" s="98">
        <v>422273</v>
      </c>
      <c r="M537" s="99" t="s">
        <v>1715</v>
      </c>
      <c r="N537" s="99" t="s">
        <v>1716</v>
      </c>
      <c r="O537" s="100" t="s">
        <v>1728</v>
      </c>
      <c r="P537" t="s">
        <v>116</v>
      </c>
    </row>
    <row r="538" spans="12:16" x14ac:dyDescent="0.35">
      <c r="L538" s="95">
        <v>422275</v>
      </c>
      <c r="M538" s="96" t="s">
        <v>785</v>
      </c>
      <c r="N538" s="96" t="s">
        <v>786</v>
      </c>
      <c r="O538" s="97" t="s">
        <v>1731</v>
      </c>
      <c r="P538" t="s">
        <v>116</v>
      </c>
    </row>
    <row r="539" spans="12:16" x14ac:dyDescent="0.35">
      <c r="L539" s="98">
        <v>425199</v>
      </c>
      <c r="M539" s="99" t="s">
        <v>1719</v>
      </c>
      <c r="N539" s="99" t="s">
        <v>1720</v>
      </c>
      <c r="O539" s="100" t="s">
        <v>1733</v>
      </c>
      <c r="P539" t="s">
        <v>116</v>
      </c>
    </row>
    <row r="540" spans="12:16" x14ac:dyDescent="0.35">
      <c r="L540" s="95">
        <v>432283</v>
      </c>
      <c r="M540" s="96" t="s">
        <v>1722</v>
      </c>
      <c r="N540" s="96" t="s">
        <v>1723</v>
      </c>
      <c r="O540" s="97" t="s">
        <v>1736</v>
      </c>
      <c r="P540" t="s">
        <v>116</v>
      </c>
    </row>
    <row r="541" spans="12:16" x14ac:dyDescent="0.35">
      <c r="L541" s="98">
        <v>441100</v>
      </c>
      <c r="M541" s="99" t="s">
        <v>1725</v>
      </c>
      <c r="N541" s="99" t="s">
        <v>5639</v>
      </c>
      <c r="O541" s="100" t="s">
        <v>1738</v>
      </c>
      <c r="P541" t="s">
        <v>116</v>
      </c>
    </row>
    <row r="542" spans="12:16" x14ac:dyDescent="0.35">
      <c r="L542" s="95">
        <v>441257</v>
      </c>
      <c r="M542" s="96" t="s">
        <v>1726</v>
      </c>
      <c r="N542" s="96" t="s">
        <v>1727</v>
      </c>
      <c r="O542" s="97" t="s">
        <v>1741</v>
      </c>
      <c r="P542" t="s">
        <v>116</v>
      </c>
    </row>
    <row r="543" spans="12:16" x14ac:dyDescent="0.35">
      <c r="L543" s="98">
        <v>441628</v>
      </c>
      <c r="M543" s="99" t="s">
        <v>1729</v>
      </c>
      <c r="N543" s="99" t="s">
        <v>1730</v>
      </c>
      <c r="O543" s="100" t="s">
        <v>1744</v>
      </c>
      <c r="P543" t="s">
        <v>116</v>
      </c>
    </row>
    <row r="544" spans="12:16" x14ac:dyDescent="0.35">
      <c r="L544" s="95">
        <v>441758</v>
      </c>
      <c r="M544" s="96" t="s">
        <v>1732</v>
      </c>
      <c r="N544" s="96" t="s">
        <v>5640</v>
      </c>
      <c r="O544" s="97" t="s">
        <v>1747</v>
      </c>
      <c r="P544" t="s">
        <v>116</v>
      </c>
    </row>
    <row r="545" spans="12:16" x14ac:dyDescent="0.35">
      <c r="L545" s="98">
        <v>442257</v>
      </c>
      <c r="M545" s="99" t="s">
        <v>1734</v>
      </c>
      <c r="N545" s="99" t="s">
        <v>1735</v>
      </c>
      <c r="O545" s="100" t="s">
        <v>1749</v>
      </c>
      <c r="P545" t="s">
        <v>116</v>
      </c>
    </row>
    <row r="546" spans="12:16" x14ac:dyDescent="0.35">
      <c r="L546" s="95">
        <v>442258</v>
      </c>
      <c r="M546" s="96" t="s">
        <v>1737</v>
      </c>
      <c r="N546" s="96" t="s">
        <v>5641</v>
      </c>
      <c r="O546" s="97" t="s">
        <v>1752</v>
      </c>
      <c r="P546" t="s">
        <v>116</v>
      </c>
    </row>
    <row r="547" spans="12:16" x14ac:dyDescent="0.35">
      <c r="L547" s="98">
        <v>442421</v>
      </c>
      <c r="M547" s="99" t="s">
        <v>1739</v>
      </c>
      <c r="N547" s="99" t="s">
        <v>1740</v>
      </c>
      <c r="O547" s="100" t="s">
        <v>1755</v>
      </c>
      <c r="P547" t="s">
        <v>116</v>
      </c>
    </row>
    <row r="548" spans="12:16" x14ac:dyDescent="0.35">
      <c r="L548" s="95">
        <v>442515</v>
      </c>
      <c r="M548" s="96" t="s">
        <v>1742</v>
      </c>
      <c r="N548" s="96" t="s">
        <v>1743</v>
      </c>
      <c r="O548" s="97" t="s">
        <v>1758</v>
      </c>
      <c r="P548" t="s">
        <v>116</v>
      </c>
    </row>
    <row r="549" spans="12:16" x14ac:dyDescent="0.35">
      <c r="L549" s="98">
        <v>442621</v>
      </c>
      <c r="M549" s="99" t="s">
        <v>1745</v>
      </c>
      <c r="N549" s="99" t="s">
        <v>1746</v>
      </c>
      <c r="O549" s="100" t="s">
        <v>1761</v>
      </c>
      <c r="P549" t="s">
        <v>116</v>
      </c>
    </row>
    <row r="550" spans="12:16" x14ac:dyDescent="0.35">
      <c r="L550" s="95">
        <v>442628</v>
      </c>
      <c r="M550" s="96" t="s">
        <v>1748</v>
      </c>
      <c r="N550" s="96" t="s">
        <v>5642</v>
      </c>
      <c r="O550" s="97" t="s">
        <v>138</v>
      </c>
      <c r="P550" t="s">
        <v>116</v>
      </c>
    </row>
    <row r="551" spans="12:16" x14ac:dyDescent="0.35">
      <c r="L551" s="98">
        <v>442758</v>
      </c>
      <c r="M551" s="99" t="s">
        <v>1750</v>
      </c>
      <c r="N551" s="99" t="s">
        <v>1751</v>
      </c>
      <c r="O551" s="100" t="s">
        <v>1765</v>
      </c>
      <c r="P551" t="s">
        <v>116</v>
      </c>
    </row>
    <row r="552" spans="12:16" x14ac:dyDescent="0.35">
      <c r="L552" s="95">
        <v>442765</v>
      </c>
      <c r="M552" s="96" t="s">
        <v>1753</v>
      </c>
      <c r="N552" s="96" t="s">
        <v>1754</v>
      </c>
      <c r="O552" s="97" t="s">
        <v>138</v>
      </c>
      <c r="P552" t="s">
        <v>116</v>
      </c>
    </row>
    <row r="553" spans="12:16" x14ac:dyDescent="0.35">
      <c r="L553" s="98">
        <v>442768</v>
      </c>
      <c r="M553" s="99" t="s">
        <v>1756</v>
      </c>
      <c r="N553" s="99" t="s">
        <v>1757</v>
      </c>
      <c r="O553" s="100" t="s">
        <v>1769</v>
      </c>
      <c r="P553" t="s">
        <v>116</v>
      </c>
    </row>
    <row r="554" spans="12:16" x14ac:dyDescent="0.35">
      <c r="L554" s="95">
        <v>442769</v>
      </c>
      <c r="M554" s="96" t="s">
        <v>1759</v>
      </c>
      <c r="N554" s="96" t="s">
        <v>1760</v>
      </c>
      <c r="O554" s="97" t="s">
        <v>1772</v>
      </c>
      <c r="P554" t="s">
        <v>116</v>
      </c>
    </row>
    <row r="555" spans="12:16" x14ac:dyDescent="0.35">
      <c r="L555" s="98">
        <v>451100</v>
      </c>
      <c r="M555" s="99" t="s">
        <v>1762</v>
      </c>
      <c r="N555" s="99" t="s">
        <v>1763</v>
      </c>
      <c r="O555" s="100" t="s">
        <v>1774</v>
      </c>
      <c r="P555" t="s">
        <v>116</v>
      </c>
    </row>
    <row r="556" spans="12:16" x14ac:dyDescent="0.35">
      <c r="L556" s="95">
        <v>451134</v>
      </c>
      <c r="M556" s="96" t="s">
        <v>1764</v>
      </c>
      <c r="N556" s="96" t="s">
        <v>5643</v>
      </c>
      <c r="O556" s="97" t="s">
        <v>1772</v>
      </c>
      <c r="P556" t="s">
        <v>116</v>
      </c>
    </row>
    <row r="557" spans="12:16" x14ac:dyDescent="0.35">
      <c r="L557" s="98">
        <v>452200</v>
      </c>
      <c r="M557" s="99" t="s">
        <v>1766</v>
      </c>
      <c r="N557" s="99" t="s">
        <v>5644</v>
      </c>
      <c r="O557" s="100" t="s">
        <v>1779</v>
      </c>
      <c r="P557" t="s">
        <v>116</v>
      </c>
    </row>
    <row r="558" spans="12:16" x14ac:dyDescent="0.35">
      <c r="L558" s="95">
        <v>452252</v>
      </c>
      <c r="M558" s="96" t="s">
        <v>1767</v>
      </c>
      <c r="N558" s="96" t="s">
        <v>1768</v>
      </c>
      <c r="O558" s="97" t="s">
        <v>1782</v>
      </c>
      <c r="P558" t="s">
        <v>116</v>
      </c>
    </row>
    <row r="559" spans="12:16" x14ac:dyDescent="0.35">
      <c r="L559" s="98">
        <v>452255</v>
      </c>
      <c r="M559" s="99" t="s">
        <v>1770</v>
      </c>
      <c r="N559" s="99" t="s">
        <v>1771</v>
      </c>
      <c r="O559" s="100" t="s">
        <v>1785</v>
      </c>
      <c r="P559" t="s">
        <v>116</v>
      </c>
    </row>
    <row r="560" spans="12:16" x14ac:dyDescent="0.35">
      <c r="L560" s="95">
        <v>452258</v>
      </c>
      <c r="M560" s="96" t="s">
        <v>1773</v>
      </c>
      <c r="N560" s="96" t="s">
        <v>5645</v>
      </c>
      <c r="O560" s="97" t="s">
        <v>1788</v>
      </c>
      <c r="P560" t="s">
        <v>116</v>
      </c>
    </row>
    <row r="561" spans="12:16" x14ac:dyDescent="0.35">
      <c r="L561" s="98">
        <v>452775</v>
      </c>
      <c r="M561" s="99" t="s">
        <v>1775</v>
      </c>
      <c r="N561" s="99" t="s">
        <v>1776</v>
      </c>
      <c r="O561" s="100" t="s">
        <v>1791</v>
      </c>
      <c r="P561" t="s">
        <v>116</v>
      </c>
    </row>
    <row r="562" spans="12:16" x14ac:dyDescent="0.35">
      <c r="L562" s="95">
        <v>510001</v>
      </c>
      <c r="M562" s="96" t="s">
        <v>1777</v>
      </c>
      <c r="N562" s="96" t="s">
        <v>1778</v>
      </c>
      <c r="O562" s="97" t="s">
        <v>1794</v>
      </c>
      <c r="P562" t="s">
        <v>116</v>
      </c>
    </row>
    <row r="563" spans="12:16" x14ac:dyDescent="0.35">
      <c r="L563" s="98">
        <v>510125</v>
      </c>
      <c r="M563" s="99" t="s">
        <v>1780</v>
      </c>
      <c r="N563" s="99" t="s">
        <v>1781</v>
      </c>
      <c r="O563" s="100" t="s">
        <v>1797</v>
      </c>
      <c r="P563" t="s">
        <v>116</v>
      </c>
    </row>
    <row r="564" spans="12:16" x14ac:dyDescent="0.35">
      <c r="L564" s="95">
        <v>510126</v>
      </c>
      <c r="M564" s="96" t="s">
        <v>1783</v>
      </c>
      <c r="N564" s="96" t="s">
        <v>1784</v>
      </c>
      <c r="O564" s="97" t="s">
        <v>1800</v>
      </c>
      <c r="P564" t="s">
        <v>116</v>
      </c>
    </row>
    <row r="565" spans="12:16" x14ac:dyDescent="0.35">
      <c r="L565" s="98">
        <v>510143</v>
      </c>
      <c r="M565" s="99" t="s">
        <v>1786</v>
      </c>
      <c r="N565" s="99" t="s">
        <v>1787</v>
      </c>
      <c r="O565" s="100" t="s">
        <v>1803</v>
      </c>
      <c r="P565" t="s">
        <v>116</v>
      </c>
    </row>
    <row r="566" spans="12:16" x14ac:dyDescent="0.35">
      <c r="L566" s="95">
        <v>510147</v>
      </c>
      <c r="M566" s="96" t="s">
        <v>1789</v>
      </c>
      <c r="N566" s="96" t="s">
        <v>1790</v>
      </c>
      <c r="O566" s="97" t="s">
        <v>1806</v>
      </c>
      <c r="P566" t="s">
        <v>116</v>
      </c>
    </row>
    <row r="567" spans="12:16" x14ac:dyDescent="0.35">
      <c r="L567" s="98">
        <v>510148</v>
      </c>
      <c r="M567" s="99" t="s">
        <v>1792</v>
      </c>
      <c r="N567" s="99" t="s">
        <v>1793</v>
      </c>
      <c r="O567" s="100" t="s">
        <v>1809</v>
      </c>
      <c r="P567" t="s">
        <v>116</v>
      </c>
    </row>
    <row r="568" spans="12:16" x14ac:dyDescent="0.35">
      <c r="L568" s="95">
        <v>510149</v>
      </c>
      <c r="M568" s="96" t="s">
        <v>1795</v>
      </c>
      <c r="N568" s="96" t="s">
        <v>1796</v>
      </c>
      <c r="O568" s="97" t="s">
        <v>1812</v>
      </c>
      <c r="P568" t="s">
        <v>116</v>
      </c>
    </row>
    <row r="569" spans="12:16" x14ac:dyDescent="0.35">
      <c r="L569" s="98">
        <v>510175</v>
      </c>
      <c r="M569" s="99" t="s">
        <v>1798</v>
      </c>
      <c r="N569" s="99" t="s">
        <v>1799</v>
      </c>
      <c r="O569" s="101" t="s">
        <v>1815</v>
      </c>
      <c r="P569" t="s">
        <v>116</v>
      </c>
    </row>
    <row r="570" spans="12:16" x14ac:dyDescent="0.35">
      <c r="L570" s="95">
        <v>510176</v>
      </c>
      <c r="M570" s="96" t="s">
        <v>1801</v>
      </c>
      <c r="N570" s="96" t="s">
        <v>1802</v>
      </c>
      <c r="O570" s="97" t="s">
        <v>1818</v>
      </c>
      <c r="P570" t="s">
        <v>116</v>
      </c>
    </row>
    <row r="571" spans="12:16" x14ac:dyDescent="0.35">
      <c r="L571" s="98">
        <v>510212</v>
      </c>
      <c r="M571" s="99" t="s">
        <v>1804</v>
      </c>
      <c r="N571" s="99" t="s">
        <v>1805</v>
      </c>
      <c r="O571" s="100" t="s">
        <v>1820</v>
      </c>
      <c r="P571" t="s">
        <v>116</v>
      </c>
    </row>
    <row r="572" spans="12:16" x14ac:dyDescent="0.35">
      <c r="L572" s="95">
        <v>510264</v>
      </c>
      <c r="M572" s="96" t="s">
        <v>1807</v>
      </c>
      <c r="N572" s="96" t="s">
        <v>1808</v>
      </c>
      <c r="O572" s="97" t="s">
        <v>1818</v>
      </c>
      <c r="P572" t="s">
        <v>116</v>
      </c>
    </row>
    <row r="573" spans="12:16" x14ac:dyDescent="0.35">
      <c r="L573" s="98">
        <v>510275</v>
      </c>
      <c r="M573" s="99" t="s">
        <v>1810</v>
      </c>
      <c r="N573" s="99" t="s">
        <v>1811</v>
      </c>
      <c r="O573" s="100" t="s">
        <v>1825</v>
      </c>
      <c r="P573" t="s">
        <v>116</v>
      </c>
    </row>
    <row r="574" spans="12:16" x14ac:dyDescent="0.35">
      <c r="L574" s="95">
        <v>510278</v>
      </c>
      <c r="M574" s="96" t="s">
        <v>1813</v>
      </c>
      <c r="N574" s="96" t="s">
        <v>1814</v>
      </c>
      <c r="O574" s="97" t="s">
        <v>1828</v>
      </c>
      <c r="P574" t="s">
        <v>116</v>
      </c>
    </row>
    <row r="575" spans="12:16" x14ac:dyDescent="0.35">
      <c r="L575" s="98">
        <v>510342</v>
      </c>
      <c r="M575" s="99" t="s">
        <v>1816</v>
      </c>
      <c r="N575" s="99" t="s">
        <v>1817</v>
      </c>
      <c r="O575" s="100" t="s">
        <v>1831</v>
      </c>
      <c r="P575" t="s">
        <v>116</v>
      </c>
    </row>
    <row r="576" spans="12:16" x14ac:dyDescent="0.35">
      <c r="L576" s="95">
        <v>510411</v>
      </c>
      <c r="M576" s="96" t="s">
        <v>1819</v>
      </c>
      <c r="N576" s="96" t="s">
        <v>5646</v>
      </c>
      <c r="O576" s="97" t="s">
        <v>1834</v>
      </c>
      <c r="P576" t="s">
        <v>116</v>
      </c>
    </row>
    <row r="577" spans="12:16" x14ac:dyDescent="0.35">
      <c r="L577" s="98">
        <v>510672</v>
      </c>
      <c r="M577" s="99" t="s">
        <v>1821</v>
      </c>
      <c r="N577" s="99" t="s">
        <v>1822</v>
      </c>
      <c r="O577" s="100" t="s">
        <v>1837</v>
      </c>
      <c r="P577" t="s">
        <v>116</v>
      </c>
    </row>
    <row r="578" spans="12:16" x14ac:dyDescent="0.35">
      <c r="L578" s="95">
        <v>510712</v>
      </c>
      <c r="M578" s="96" t="s">
        <v>1823</v>
      </c>
      <c r="N578" s="96" t="s">
        <v>1824</v>
      </c>
      <c r="O578" s="97" t="s">
        <v>1840</v>
      </c>
      <c r="P578" t="s">
        <v>116</v>
      </c>
    </row>
    <row r="579" spans="12:16" x14ac:dyDescent="0.35">
      <c r="L579" s="98">
        <v>510915</v>
      </c>
      <c r="M579" s="99" t="s">
        <v>1826</v>
      </c>
      <c r="N579" s="99" t="s">
        <v>1827</v>
      </c>
      <c r="O579" s="100" t="s">
        <v>1843</v>
      </c>
      <c r="P579" t="s">
        <v>116</v>
      </c>
    </row>
    <row r="580" spans="12:16" x14ac:dyDescent="0.35">
      <c r="L580" s="95">
        <v>530155</v>
      </c>
      <c r="M580" s="96" t="s">
        <v>1829</v>
      </c>
      <c r="N580" s="96" t="s">
        <v>1830</v>
      </c>
      <c r="O580" s="97" t="s">
        <v>1846</v>
      </c>
      <c r="P580" t="s">
        <v>116</v>
      </c>
    </row>
    <row r="581" spans="12:16" x14ac:dyDescent="0.35">
      <c r="L581" s="98">
        <v>530156</v>
      </c>
      <c r="M581" s="99" t="s">
        <v>1832</v>
      </c>
      <c r="N581" s="99" t="s">
        <v>1833</v>
      </c>
      <c r="O581" s="100" t="s">
        <v>1849</v>
      </c>
      <c r="P581" t="s">
        <v>116</v>
      </c>
    </row>
    <row r="582" spans="12:16" x14ac:dyDescent="0.35">
      <c r="L582" s="95">
        <v>530411</v>
      </c>
      <c r="M582" s="96" t="s">
        <v>1835</v>
      </c>
      <c r="N582" s="96" t="s">
        <v>1836</v>
      </c>
      <c r="O582" s="97" t="s">
        <v>138</v>
      </c>
      <c r="P582" t="s">
        <v>116</v>
      </c>
    </row>
    <row r="583" spans="12:16" x14ac:dyDescent="0.35">
      <c r="L583" s="98">
        <v>530412</v>
      </c>
      <c r="M583" s="99" t="s">
        <v>1838</v>
      </c>
      <c r="N583" s="99" t="s">
        <v>1839</v>
      </c>
      <c r="O583" s="100" t="s">
        <v>1853</v>
      </c>
      <c r="P583" t="s">
        <v>116</v>
      </c>
    </row>
    <row r="584" spans="12:16" x14ac:dyDescent="0.35">
      <c r="L584" s="95">
        <v>530511</v>
      </c>
      <c r="M584" s="96" t="s">
        <v>1841</v>
      </c>
      <c r="N584" s="96" t="s">
        <v>1842</v>
      </c>
      <c r="O584" s="97" t="s">
        <v>1856</v>
      </c>
      <c r="P584" t="s">
        <v>116</v>
      </c>
    </row>
    <row r="585" spans="12:16" x14ac:dyDescent="0.35">
      <c r="L585" s="98">
        <v>530602</v>
      </c>
      <c r="M585" s="99" t="s">
        <v>1844</v>
      </c>
      <c r="N585" s="99" t="s">
        <v>1845</v>
      </c>
      <c r="O585" s="100" t="s">
        <v>1859</v>
      </c>
      <c r="P585" t="s">
        <v>116</v>
      </c>
    </row>
    <row r="586" spans="12:16" x14ac:dyDescent="0.35">
      <c r="L586" s="95">
        <v>530634</v>
      </c>
      <c r="M586" s="96" t="s">
        <v>1847</v>
      </c>
      <c r="N586" s="96" t="s">
        <v>1848</v>
      </c>
      <c r="O586" s="97" t="s">
        <v>1862</v>
      </c>
      <c r="P586" t="s">
        <v>116</v>
      </c>
    </row>
    <row r="587" spans="12:16" x14ac:dyDescent="0.35">
      <c r="L587" s="98">
        <v>530800</v>
      </c>
      <c r="M587" s="99" t="s">
        <v>1850</v>
      </c>
      <c r="N587" s="99" t="s">
        <v>5647</v>
      </c>
      <c r="O587" s="100" t="s">
        <v>1865</v>
      </c>
      <c r="P587" t="s">
        <v>116</v>
      </c>
    </row>
    <row r="588" spans="12:16" x14ac:dyDescent="0.35">
      <c r="L588" s="95">
        <v>540242</v>
      </c>
      <c r="M588" s="96" t="s">
        <v>1851</v>
      </c>
      <c r="N588" s="96" t="s">
        <v>1852</v>
      </c>
      <c r="O588" s="97" t="s">
        <v>631</v>
      </c>
      <c r="P588" t="s">
        <v>116</v>
      </c>
    </row>
    <row r="589" spans="12:16" x14ac:dyDescent="0.35">
      <c r="L589" s="98">
        <v>540243</v>
      </c>
      <c r="M589" s="99" t="s">
        <v>1854</v>
      </c>
      <c r="N589" s="99" t="s">
        <v>1855</v>
      </c>
      <c r="O589" s="100" t="s">
        <v>1870</v>
      </c>
      <c r="P589" t="s">
        <v>116</v>
      </c>
    </row>
    <row r="590" spans="12:16" x14ac:dyDescent="0.35">
      <c r="L590" s="95">
        <v>550101</v>
      </c>
      <c r="M590" s="96" t="s">
        <v>1857</v>
      </c>
      <c r="N590" s="96" t="s">
        <v>1858</v>
      </c>
      <c r="O590" s="97" t="s">
        <v>1873</v>
      </c>
      <c r="P590" t="s">
        <v>116</v>
      </c>
    </row>
    <row r="591" spans="12:16" x14ac:dyDescent="0.35">
      <c r="L591" s="98">
        <v>550145</v>
      </c>
      <c r="M591" s="99" t="s">
        <v>1860</v>
      </c>
      <c r="N591" s="99" t="s">
        <v>1861</v>
      </c>
      <c r="O591" s="100" t="s">
        <v>1876</v>
      </c>
      <c r="P591" t="s">
        <v>116</v>
      </c>
    </row>
    <row r="592" spans="12:16" x14ac:dyDescent="0.35">
      <c r="L592" s="95">
        <v>550147</v>
      </c>
      <c r="M592" s="96" t="s">
        <v>1863</v>
      </c>
      <c r="N592" s="96" t="s">
        <v>1864</v>
      </c>
      <c r="O592" s="97" t="s">
        <v>1879</v>
      </c>
      <c r="P592" t="s">
        <v>116</v>
      </c>
    </row>
    <row r="593" spans="12:16" x14ac:dyDescent="0.35">
      <c r="L593" s="98">
        <v>610100</v>
      </c>
      <c r="M593" s="99" t="s">
        <v>1866</v>
      </c>
      <c r="N593" s="99" t="s">
        <v>1867</v>
      </c>
      <c r="O593" s="100" t="s">
        <v>1882</v>
      </c>
      <c r="P593" t="s">
        <v>116</v>
      </c>
    </row>
    <row r="594" spans="12:16" x14ac:dyDescent="0.35">
      <c r="L594" s="95">
        <v>610111</v>
      </c>
      <c r="M594" s="96" t="s">
        <v>1868</v>
      </c>
      <c r="N594" s="96" t="s">
        <v>1869</v>
      </c>
      <c r="O594" s="97" t="s">
        <v>1885</v>
      </c>
      <c r="P594" t="s">
        <v>116</v>
      </c>
    </row>
    <row r="595" spans="12:16" x14ac:dyDescent="0.35">
      <c r="L595" s="98">
        <v>610112</v>
      </c>
      <c r="M595" s="99" t="s">
        <v>1871</v>
      </c>
      <c r="N595" s="99" t="s">
        <v>1872</v>
      </c>
      <c r="O595" s="100" t="s">
        <v>1887</v>
      </c>
      <c r="P595" t="s">
        <v>116</v>
      </c>
    </row>
    <row r="596" spans="12:16" x14ac:dyDescent="0.35">
      <c r="L596" s="95">
        <v>610119</v>
      </c>
      <c r="M596" s="96" t="s">
        <v>1874</v>
      </c>
      <c r="N596" s="96" t="s">
        <v>1875</v>
      </c>
      <c r="O596" s="97" t="s">
        <v>1890</v>
      </c>
      <c r="P596" t="s">
        <v>116</v>
      </c>
    </row>
    <row r="597" spans="12:16" x14ac:dyDescent="0.35">
      <c r="L597" s="98">
        <v>610121</v>
      </c>
      <c r="M597" s="99" t="s">
        <v>1877</v>
      </c>
      <c r="N597" s="99" t="s">
        <v>1878</v>
      </c>
      <c r="O597" s="100" t="s">
        <v>1893</v>
      </c>
      <c r="P597" t="s">
        <v>116</v>
      </c>
    </row>
    <row r="598" spans="12:16" x14ac:dyDescent="0.35">
      <c r="L598" s="95">
        <v>610122</v>
      </c>
      <c r="M598" s="96" t="s">
        <v>1880</v>
      </c>
      <c r="N598" s="96" t="s">
        <v>1881</v>
      </c>
      <c r="O598" s="97" t="s">
        <v>1896</v>
      </c>
      <c r="P598" t="s">
        <v>116</v>
      </c>
    </row>
    <row r="599" spans="12:16" x14ac:dyDescent="0.35">
      <c r="L599" s="98">
        <v>610123</v>
      </c>
      <c r="M599" s="99" t="s">
        <v>1883</v>
      </c>
      <c r="N599" s="99" t="s">
        <v>1884</v>
      </c>
      <c r="O599" s="100" t="s">
        <v>1898</v>
      </c>
      <c r="P599" t="s">
        <v>116</v>
      </c>
    </row>
    <row r="600" spans="12:16" x14ac:dyDescent="0.35">
      <c r="L600" s="95">
        <v>610124</v>
      </c>
      <c r="M600" s="96" t="s">
        <v>1886</v>
      </c>
      <c r="N600" s="96" t="s">
        <v>5648</v>
      </c>
      <c r="O600" s="97" t="s">
        <v>1901</v>
      </c>
      <c r="P600" t="s">
        <v>116</v>
      </c>
    </row>
    <row r="601" spans="12:16" x14ac:dyDescent="0.35">
      <c r="L601" s="98">
        <v>610125</v>
      </c>
      <c r="M601" s="99" t="s">
        <v>1888</v>
      </c>
      <c r="N601" s="99" t="s">
        <v>1889</v>
      </c>
      <c r="O601" s="100" t="s">
        <v>1904</v>
      </c>
      <c r="P601" t="s">
        <v>116</v>
      </c>
    </row>
    <row r="602" spans="12:16" x14ac:dyDescent="0.35">
      <c r="L602" s="95">
        <v>610127</v>
      </c>
      <c r="M602" s="96" t="s">
        <v>1891</v>
      </c>
      <c r="N602" s="96" t="s">
        <v>1892</v>
      </c>
      <c r="O602" s="97" t="s">
        <v>1907</v>
      </c>
      <c r="P602" t="s">
        <v>116</v>
      </c>
    </row>
    <row r="603" spans="12:16" x14ac:dyDescent="0.35">
      <c r="L603" s="98">
        <v>610128</v>
      </c>
      <c r="M603" s="99" t="s">
        <v>1894</v>
      </c>
      <c r="N603" s="99" t="s">
        <v>1895</v>
      </c>
      <c r="O603" s="100" t="s">
        <v>1910</v>
      </c>
      <c r="P603" t="s">
        <v>116</v>
      </c>
    </row>
    <row r="604" spans="12:16" x14ac:dyDescent="0.35">
      <c r="L604" s="95">
        <v>610129</v>
      </c>
      <c r="M604" s="96" t="s">
        <v>1897</v>
      </c>
      <c r="N604" s="96" t="s">
        <v>5649</v>
      </c>
      <c r="O604" s="97" t="s">
        <v>1913</v>
      </c>
      <c r="P604" t="s">
        <v>116</v>
      </c>
    </row>
    <row r="605" spans="12:16" x14ac:dyDescent="0.35">
      <c r="L605" s="98">
        <v>610142</v>
      </c>
      <c r="M605" s="99" t="s">
        <v>1899</v>
      </c>
      <c r="N605" s="99" t="s">
        <v>1900</v>
      </c>
      <c r="O605" s="100" t="s">
        <v>1916</v>
      </c>
      <c r="P605" t="s">
        <v>116</v>
      </c>
    </row>
    <row r="606" spans="12:16" x14ac:dyDescent="0.35">
      <c r="L606" s="95">
        <v>610144</v>
      </c>
      <c r="M606" s="96" t="s">
        <v>1902</v>
      </c>
      <c r="N606" s="96" t="s">
        <v>1903</v>
      </c>
      <c r="O606" s="97" t="s">
        <v>1919</v>
      </c>
      <c r="P606" t="s">
        <v>116</v>
      </c>
    </row>
    <row r="607" spans="12:16" x14ac:dyDescent="0.35">
      <c r="L607" s="98">
        <v>610241</v>
      </c>
      <c r="M607" s="99" t="s">
        <v>1905</v>
      </c>
      <c r="N607" s="99" t="s">
        <v>1906</v>
      </c>
      <c r="O607" s="100" t="s">
        <v>1922</v>
      </c>
      <c r="P607" t="s">
        <v>116</v>
      </c>
    </row>
    <row r="608" spans="12:16" x14ac:dyDescent="0.35">
      <c r="L608" s="95">
        <v>610243</v>
      </c>
      <c r="M608" s="96" t="s">
        <v>1908</v>
      </c>
      <c r="N608" s="96" t="s">
        <v>1909</v>
      </c>
      <c r="O608" s="97" t="s">
        <v>1925</v>
      </c>
      <c r="P608" t="s">
        <v>116</v>
      </c>
    </row>
    <row r="609" spans="12:16" x14ac:dyDescent="0.35">
      <c r="L609" s="98">
        <v>610249</v>
      </c>
      <c r="M609" s="99" t="s">
        <v>1911</v>
      </c>
      <c r="N609" s="99" t="s">
        <v>1912</v>
      </c>
      <c r="O609" s="100" t="s">
        <v>1928</v>
      </c>
      <c r="P609" t="s">
        <v>116</v>
      </c>
    </row>
    <row r="610" spans="12:16" x14ac:dyDescent="0.35">
      <c r="L610" s="95">
        <v>610281</v>
      </c>
      <c r="M610" s="96" t="s">
        <v>1914</v>
      </c>
      <c r="N610" s="96" t="s">
        <v>1915</v>
      </c>
      <c r="O610" s="97" t="s">
        <v>1931</v>
      </c>
      <c r="P610" t="s">
        <v>116</v>
      </c>
    </row>
    <row r="611" spans="12:16" x14ac:dyDescent="0.35">
      <c r="L611" s="98">
        <v>610282</v>
      </c>
      <c r="M611" s="99" t="s">
        <v>1917</v>
      </c>
      <c r="N611" s="99" t="s">
        <v>1918</v>
      </c>
      <c r="O611" s="100" t="s">
        <v>1934</v>
      </c>
      <c r="P611" t="s">
        <v>116</v>
      </c>
    </row>
    <row r="612" spans="12:16" x14ac:dyDescent="0.35">
      <c r="L612" s="95">
        <v>610284</v>
      </c>
      <c r="M612" s="96" t="s">
        <v>1920</v>
      </c>
      <c r="N612" s="96" t="s">
        <v>1921</v>
      </c>
      <c r="O612" s="97" t="s">
        <v>1937</v>
      </c>
      <c r="P612" t="s">
        <v>116</v>
      </c>
    </row>
    <row r="613" spans="12:16" x14ac:dyDescent="0.35">
      <c r="L613" s="98">
        <v>610285</v>
      </c>
      <c r="M613" s="99" t="s">
        <v>1923</v>
      </c>
      <c r="N613" s="99" t="s">
        <v>1924</v>
      </c>
      <c r="O613" s="100" t="s">
        <v>1940</v>
      </c>
      <c r="P613" t="s">
        <v>116</v>
      </c>
    </row>
    <row r="614" spans="12:16" x14ac:dyDescent="0.35">
      <c r="L614" s="95">
        <v>610286</v>
      </c>
      <c r="M614" s="96" t="s">
        <v>1926</v>
      </c>
      <c r="N614" s="96" t="s">
        <v>1927</v>
      </c>
      <c r="O614" s="97" t="s">
        <v>1943</v>
      </c>
      <c r="P614" t="s">
        <v>116</v>
      </c>
    </row>
    <row r="615" spans="12:16" x14ac:dyDescent="0.35">
      <c r="L615" s="98">
        <v>610287</v>
      </c>
      <c r="M615" s="99" t="s">
        <v>1929</v>
      </c>
      <c r="N615" s="99" t="s">
        <v>1930</v>
      </c>
      <c r="O615" s="100" t="s">
        <v>1946</v>
      </c>
      <c r="P615" t="s">
        <v>116</v>
      </c>
    </row>
    <row r="616" spans="12:16" x14ac:dyDescent="0.35">
      <c r="L616" s="95">
        <v>610311</v>
      </c>
      <c r="M616" s="96" t="s">
        <v>1932</v>
      </c>
      <c r="N616" s="96" t="s">
        <v>1933</v>
      </c>
      <c r="O616" s="97" t="s">
        <v>1949</v>
      </c>
      <c r="P616" t="s">
        <v>116</v>
      </c>
    </row>
    <row r="617" spans="12:16" x14ac:dyDescent="0.35">
      <c r="L617" s="98">
        <v>610332</v>
      </c>
      <c r="M617" s="99" t="s">
        <v>1935</v>
      </c>
      <c r="N617" s="99" t="s">
        <v>1936</v>
      </c>
      <c r="O617" s="100" t="s">
        <v>138</v>
      </c>
      <c r="P617" t="s">
        <v>116</v>
      </c>
    </row>
    <row r="618" spans="12:16" x14ac:dyDescent="0.35">
      <c r="L618" s="95">
        <v>610675</v>
      </c>
      <c r="M618" s="96" t="s">
        <v>1938</v>
      </c>
      <c r="N618" s="96" t="s">
        <v>1939</v>
      </c>
      <c r="O618" s="97" t="s">
        <v>1953</v>
      </c>
      <c r="P618" t="s">
        <v>116</v>
      </c>
    </row>
    <row r="619" spans="12:16" x14ac:dyDescent="0.35">
      <c r="L619" s="98">
        <v>610711</v>
      </c>
      <c r="M619" s="99" t="s">
        <v>1941</v>
      </c>
      <c r="N619" s="99" t="s">
        <v>1942</v>
      </c>
      <c r="O619" s="100" t="s">
        <v>1955</v>
      </c>
      <c r="P619" t="s">
        <v>116</v>
      </c>
    </row>
    <row r="620" spans="12:16" x14ac:dyDescent="0.35">
      <c r="L620" s="95">
        <v>610717</v>
      </c>
      <c r="M620" s="96" t="s">
        <v>1944</v>
      </c>
      <c r="N620" s="96" t="s">
        <v>1945</v>
      </c>
      <c r="O620" s="97" t="s">
        <v>1958</v>
      </c>
      <c r="P620" t="s">
        <v>116</v>
      </c>
    </row>
    <row r="621" spans="12:16" x14ac:dyDescent="0.35">
      <c r="L621" s="98">
        <v>610718</v>
      </c>
      <c r="M621" s="99" t="s">
        <v>1947</v>
      </c>
      <c r="N621" s="99" t="s">
        <v>1948</v>
      </c>
      <c r="O621" s="100" t="s">
        <v>1961</v>
      </c>
      <c r="P621" t="s">
        <v>116</v>
      </c>
    </row>
    <row r="622" spans="12:16" x14ac:dyDescent="0.35">
      <c r="L622" s="95">
        <v>610760</v>
      </c>
      <c r="M622" s="96" t="s">
        <v>1950</v>
      </c>
      <c r="N622" s="96" t="s">
        <v>5650</v>
      </c>
      <c r="O622" s="97" t="s">
        <v>138</v>
      </c>
      <c r="P622" t="s">
        <v>116</v>
      </c>
    </row>
    <row r="623" spans="12:16" x14ac:dyDescent="0.35">
      <c r="L623" s="98">
        <v>610811</v>
      </c>
      <c r="M623" s="99" t="s">
        <v>1951</v>
      </c>
      <c r="N623" s="99" t="s">
        <v>1952</v>
      </c>
      <c r="O623" s="100" t="s">
        <v>1965</v>
      </c>
      <c r="P623" t="s">
        <v>116</v>
      </c>
    </row>
    <row r="624" spans="12:16" x14ac:dyDescent="0.35">
      <c r="L624" s="95">
        <v>610911</v>
      </c>
      <c r="M624" s="96" t="s">
        <v>1954</v>
      </c>
      <c r="N624" s="96" t="s">
        <v>5651</v>
      </c>
      <c r="O624" s="97" t="s">
        <v>1968</v>
      </c>
      <c r="P624" t="s">
        <v>116</v>
      </c>
    </row>
    <row r="625" spans="12:16" x14ac:dyDescent="0.35">
      <c r="L625" s="98">
        <v>610913</v>
      </c>
      <c r="M625" s="99" t="s">
        <v>1956</v>
      </c>
      <c r="N625" s="99" t="s">
        <v>1957</v>
      </c>
      <c r="O625" s="100" t="s">
        <v>1971</v>
      </c>
      <c r="P625" t="s">
        <v>116</v>
      </c>
    </row>
    <row r="626" spans="12:16" x14ac:dyDescent="0.35">
      <c r="L626" s="95">
        <v>610915</v>
      </c>
      <c r="M626" s="96" t="s">
        <v>1959</v>
      </c>
      <c r="N626" s="96" t="s">
        <v>1960</v>
      </c>
      <c r="O626" s="97" t="s">
        <v>1961</v>
      </c>
      <c r="P626" t="s">
        <v>116</v>
      </c>
    </row>
    <row r="627" spans="12:16" x14ac:dyDescent="0.35">
      <c r="L627" s="98">
        <v>610916</v>
      </c>
      <c r="M627" s="99" t="s">
        <v>1962</v>
      </c>
      <c r="N627" s="99" t="s">
        <v>5652</v>
      </c>
      <c r="O627" s="100" t="s">
        <v>1977</v>
      </c>
      <c r="P627" t="s">
        <v>116</v>
      </c>
    </row>
    <row r="628" spans="12:16" x14ac:dyDescent="0.35">
      <c r="L628" s="95">
        <v>620099</v>
      </c>
      <c r="M628" s="96" t="s">
        <v>1963</v>
      </c>
      <c r="N628" s="96" t="s">
        <v>1964</v>
      </c>
      <c r="O628" s="97" t="s">
        <v>1980</v>
      </c>
      <c r="P628" t="s">
        <v>116</v>
      </c>
    </row>
    <row r="629" spans="12:16" x14ac:dyDescent="0.35">
      <c r="L629" s="98">
        <v>690252</v>
      </c>
      <c r="M629" s="99" t="s">
        <v>1966</v>
      </c>
      <c r="N629" s="99" t="s">
        <v>1967</v>
      </c>
      <c r="O629" s="100" t="s">
        <v>1983</v>
      </c>
      <c r="P629" t="s">
        <v>116</v>
      </c>
    </row>
    <row r="630" spans="12:16" x14ac:dyDescent="0.35">
      <c r="L630" s="95">
        <v>690432</v>
      </c>
      <c r="M630" s="96" t="s">
        <v>1969</v>
      </c>
      <c r="N630" s="96" t="s">
        <v>1970</v>
      </c>
      <c r="O630" s="97" t="s">
        <v>1986</v>
      </c>
      <c r="P630" t="s">
        <v>116</v>
      </c>
    </row>
    <row r="631" spans="12:16" x14ac:dyDescent="0.35">
      <c r="L631" s="98">
        <v>690625</v>
      </c>
      <c r="M631" s="99" t="s">
        <v>1972</v>
      </c>
      <c r="N631" s="99" t="s">
        <v>1973</v>
      </c>
      <c r="O631" s="100" t="s">
        <v>1989</v>
      </c>
      <c r="P631" t="s">
        <v>116</v>
      </c>
    </row>
    <row r="632" spans="12:16" x14ac:dyDescent="0.35">
      <c r="L632" s="95">
        <v>690792</v>
      </c>
      <c r="M632" s="96" t="s">
        <v>1975</v>
      </c>
      <c r="N632" s="96" t="s">
        <v>1976</v>
      </c>
      <c r="O632" s="97" t="s">
        <v>1992</v>
      </c>
      <c r="P632" t="s">
        <v>116</v>
      </c>
    </row>
    <row r="633" spans="12:16" x14ac:dyDescent="0.35">
      <c r="L633" s="98">
        <v>690795</v>
      </c>
      <c r="M633" s="99" t="s">
        <v>1978</v>
      </c>
      <c r="N633" s="99" t="s">
        <v>1979</v>
      </c>
      <c r="O633" s="100" t="s">
        <v>1995</v>
      </c>
      <c r="P633" t="s">
        <v>116</v>
      </c>
    </row>
    <row r="634" spans="12:16" x14ac:dyDescent="0.35">
      <c r="L634" s="95">
        <v>690798</v>
      </c>
      <c r="M634" s="96" t="s">
        <v>1981</v>
      </c>
      <c r="N634" s="96" t="s">
        <v>1982</v>
      </c>
      <c r="O634" s="97" t="s">
        <v>1998</v>
      </c>
      <c r="P634" t="s">
        <v>116</v>
      </c>
    </row>
    <row r="635" spans="12:16" x14ac:dyDescent="0.35">
      <c r="L635" s="98">
        <v>711111</v>
      </c>
      <c r="M635" s="99" t="s">
        <v>1984</v>
      </c>
      <c r="N635" s="99" t="s">
        <v>1985</v>
      </c>
      <c r="O635" s="100" t="s">
        <v>2001</v>
      </c>
      <c r="P635" t="s">
        <v>116</v>
      </c>
    </row>
    <row r="636" spans="12:16" x14ac:dyDescent="0.35">
      <c r="L636" s="95">
        <v>711121</v>
      </c>
      <c r="M636" s="96" t="s">
        <v>1987</v>
      </c>
      <c r="N636" s="96" t="s">
        <v>1988</v>
      </c>
      <c r="O636" s="97" t="s">
        <v>2004</v>
      </c>
      <c r="P636" t="s">
        <v>116</v>
      </c>
    </row>
    <row r="637" spans="12:16" x14ac:dyDescent="0.35">
      <c r="L637" s="98">
        <v>711131</v>
      </c>
      <c r="M637" s="99" t="s">
        <v>1990</v>
      </c>
      <c r="N637" s="99" t="s">
        <v>1991</v>
      </c>
      <c r="O637" s="100" t="s">
        <v>2007</v>
      </c>
      <c r="P637" t="s">
        <v>116</v>
      </c>
    </row>
    <row r="638" spans="12:16" x14ac:dyDescent="0.35">
      <c r="L638" s="95">
        <v>711142</v>
      </c>
      <c r="M638" s="96" t="s">
        <v>1993</v>
      </c>
      <c r="N638" s="96" t="s">
        <v>1994</v>
      </c>
      <c r="O638" s="97" t="s">
        <v>2010</v>
      </c>
      <c r="P638" t="s">
        <v>116</v>
      </c>
    </row>
    <row r="639" spans="12:16" x14ac:dyDescent="0.35">
      <c r="L639" s="98">
        <v>711143</v>
      </c>
      <c r="M639" s="99" t="s">
        <v>1996</v>
      </c>
      <c r="N639" s="99" t="s">
        <v>1997</v>
      </c>
      <c r="O639" s="100" t="s">
        <v>2013</v>
      </c>
      <c r="P639" t="s">
        <v>116</v>
      </c>
    </row>
    <row r="640" spans="12:16" x14ac:dyDescent="0.35">
      <c r="L640" s="95">
        <v>711144</v>
      </c>
      <c r="M640" s="96" t="s">
        <v>1999</v>
      </c>
      <c r="N640" s="96" t="s">
        <v>2000</v>
      </c>
      <c r="O640" s="97" t="s">
        <v>2016</v>
      </c>
      <c r="P640" t="s">
        <v>116</v>
      </c>
    </row>
    <row r="641" spans="12:16" x14ac:dyDescent="0.35">
      <c r="L641" s="98">
        <v>711151</v>
      </c>
      <c r="M641" s="99" t="s">
        <v>2002</v>
      </c>
      <c r="N641" s="99" t="s">
        <v>2003</v>
      </c>
      <c r="O641" s="100" t="s">
        <v>2019</v>
      </c>
      <c r="P641" t="s">
        <v>116</v>
      </c>
    </row>
    <row r="642" spans="12:16" x14ac:dyDescent="0.35">
      <c r="L642" s="95">
        <v>711161</v>
      </c>
      <c r="M642" s="96" t="s">
        <v>2005</v>
      </c>
      <c r="N642" s="96" t="s">
        <v>2006</v>
      </c>
      <c r="O642" s="97" t="s">
        <v>2022</v>
      </c>
      <c r="P642" t="s">
        <v>116</v>
      </c>
    </row>
    <row r="643" spans="12:16" x14ac:dyDescent="0.35">
      <c r="L643" s="98">
        <v>711171</v>
      </c>
      <c r="M643" s="99" t="s">
        <v>2008</v>
      </c>
      <c r="N643" s="99" t="s">
        <v>2009</v>
      </c>
      <c r="O643" s="100" t="s">
        <v>2025</v>
      </c>
      <c r="P643" t="s">
        <v>116</v>
      </c>
    </row>
    <row r="644" spans="12:16" x14ac:dyDescent="0.35">
      <c r="L644" s="95">
        <v>711181</v>
      </c>
      <c r="M644" s="96" t="s">
        <v>2011</v>
      </c>
      <c r="N644" s="96" t="s">
        <v>2012</v>
      </c>
      <c r="O644" s="97" t="s">
        <v>2028</v>
      </c>
      <c r="P644" t="s">
        <v>116</v>
      </c>
    </row>
    <row r="645" spans="12:16" x14ac:dyDescent="0.35">
      <c r="L645" s="98">
        <v>711191</v>
      </c>
      <c r="M645" s="99" t="s">
        <v>2014</v>
      </c>
      <c r="N645" s="99" t="s">
        <v>2015</v>
      </c>
      <c r="O645" s="100" t="s">
        <v>2031</v>
      </c>
      <c r="P645" t="s">
        <v>116</v>
      </c>
    </row>
    <row r="646" spans="12:16" x14ac:dyDescent="0.35">
      <c r="L646" s="95">
        <v>711211</v>
      </c>
      <c r="M646" s="96" t="s">
        <v>2017</v>
      </c>
      <c r="N646" s="96" t="s">
        <v>2018</v>
      </c>
      <c r="O646" s="97" t="s">
        <v>138</v>
      </c>
      <c r="P646" t="s">
        <v>116</v>
      </c>
    </row>
    <row r="647" spans="12:16" x14ac:dyDescent="0.35">
      <c r="L647" s="98">
        <v>711221</v>
      </c>
      <c r="M647" s="99" t="s">
        <v>2020</v>
      </c>
      <c r="N647" s="99" t="s">
        <v>2021</v>
      </c>
      <c r="O647" s="100" t="s">
        <v>2035</v>
      </c>
      <c r="P647" t="s">
        <v>116</v>
      </c>
    </row>
    <row r="648" spans="12:16" x14ac:dyDescent="0.35">
      <c r="L648" s="95">
        <v>711231</v>
      </c>
      <c r="M648" s="96" t="s">
        <v>2023</v>
      </c>
      <c r="N648" s="96" t="s">
        <v>2024</v>
      </c>
      <c r="O648" s="97" t="s">
        <v>2038</v>
      </c>
      <c r="P648" t="s">
        <v>116</v>
      </c>
    </row>
    <row r="649" spans="12:16" x14ac:dyDescent="0.35">
      <c r="L649" s="98">
        <v>711311</v>
      </c>
      <c r="M649" s="99" t="s">
        <v>2026</v>
      </c>
      <c r="N649" s="99" t="s">
        <v>2027</v>
      </c>
      <c r="O649" s="100" t="s">
        <v>138</v>
      </c>
      <c r="P649" t="s">
        <v>116</v>
      </c>
    </row>
    <row r="650" spans="12:16" x14ac:dyDescent="0.35">
      <c r="L650" s="95">
        <v>711312</v>
      </c>
      <c r="M650" s="96" t="s">
        <v>2029</v>
      </c>
      <c r="N650" s="96" t="s">
        <v>2030</v>
      </c>
      <c r="O650" s="97" t="s">
        <v>2041</v>
      </c>
      <c r="P650" t="s">
        <v>116</v>
      </c>
    </row>
    <row r="651" spans="12:16" x14ac:dyDescent="0.35">
      <c r="L651" s="98">
        <v>711560</v>
      </c>
      <c r="M651" s="99" t="s">
        <v>2032</v>
      </c>
      <c r="N651" s="99" t="s">
        <v>5653</v>
      </c>
      <c r="O651" s="100" t="s">
        <v>2044</v>
      </c>
      <c r="P651" t="s">
        <v>116</v>
      </c>
    </row>
    <row r="652" spans="12:16" x14ac:dyDescent="0.35">
      <c r="L652" s="95">
        <v>713352</v>
      </c>
      <c r="M652" s="96" t="s">
        <v>2033</v>
      </c>
      <c r="N652" s="96" t="s">
        <v>2034</v>
      </c>
      <c r="O652" s="97" t="s">
        <v>2047</v>
      </c>
      <c r="P652" t="s">
        <v>116</v>
      </c>
    </row>
    <row r="653" spans="12:16" x14ac:dyDescent="0.35">
      <c r="L653" s="98">
        <v>713366</v>
      </c>
      <c r="M653" s="99" t="s">
        <v>2036</v>
      </c>
      <c r="N653" s="99" t="s">
        <v>2037</v>
      </c>
      <c r="O653" s="100" t="s">
        <v>138</v>
      </c>
      <c r="P653" t="s">
        <v>116</v>
      </c>
    </row>
    <row r="654" spans="12:16" x14ac:dyDescent="0.35">
      <c r="L654" s="95">
        <v>714310</v>
      </c>
      <c r="M654" s="96" t="s">
        <v>5508</v>
      </c>
      <c r="N654" s="96" t="s">
        <v>5654</v>
      </c>
      <c r="O654" s="97" t="s">
        <v>2050</v>
      </c>
      <c r="P654" t="s">
        <v>116</v>
      </c>
    </row>
    <row r="655" spans="12:16" x14ac:dyDescent="0.35">
      <c r="L655" s="98">
        <v>714431</v>
      </c>
      <c r="M655" s="99" t="s">
        <v>2039</v>
      </c>
      <c r="N655" s="99" t="s">
        <v>2040</v>
      </c>
      <c r="O655" s="100" t="s">
        <v>2053</v>
      </c>
      <c r="P655" t="s">
        <v>116</v>
      </c>
    </row>
    <row r="656" spans="12:16" x14ac:dyDescent="0.35">
      <c r="L656" s="95">
        <v>714432</v>
      </c>
      <c r="M656" s="96" t="s">
        <v>2042</v>
      </c>
      <c r="N656" s="96" t="s">
        <v>2043</v>
      </c>
      <c r="O656" s="97" t="s">
        <v>2056</v>
      </c>
      <c r="P656" t="s">
        <v>116</v>
      </c>
    </row>
    <row r="657" spans="12:16" x14ac:dyDescent="0.35">
      <c r="L657" s="98">
        <v>714433</v>
      </c>
      <c r="M657" s="99" t="s">
        <v>2045</v>
      </c>
      <c r="N657" s="99" t="s">
        <v>2046</v>
      </c>
      <c r="O657" s="100" t="s">
        <v>2059</v>
      </c>
      <c r="P657" t="s">
        <v>116</v>
      </c>
    </row>
    <row r="658" spans="12:16" x14ac:dyDescent="0.35">
      <c r="L658" s="95">
        <v>720100</v>
      </c>
      <c r="M658" s="96" t="s">
        <v>5509</v>
      </c>
      <c r="N658" s="96" t="s">
        <v>5655</v>
      </c>
      <c r="O658" s="97" t="s">
        <v>2062</v>
      </c>
      <c r="P658" t="s">
        <v>116</v>
      </c>
    </row>
    <row r="659" spans="12:16" x14ac:dyDescent="0.35">
      <c r="L659" s="98">
        <v>721121</v>
      </c>
      <c r="M659" s="99" t="s">
        <v>2048</v>
      </c>
      <c r="N659" s="99" t="s">
        <v>2049</v>
      </c>
      <c r="O659" s="100" t="s">
        <v>2065</v>
      </c>
      <c r="P659" t="s">
        <v>116</v>
      </c>
    </row>
    <row r="660" spans="12:16" x14ac:dyDescent="0.35">
      <c r="L660" s="95">
        <v>721123</v>
      </c>
      <c r="M660" s="96" t="s">
        <v>2051</v>
      </c>
      <c r="N660" s="96" t="s">
        <v>2052</v>
      </c>
      <c r="O660" s="97" t="s">
        <v>2068</v>
      </c>
      <c r="P660" t="s">
        <v>116</v>
      </c>
    </row>
    <row r="661" spans="12:16" x14ac:dyDescent="0.35">
      <c r="L661" s="98">
        <v>721201</v>
      </c>
      <c r="M661" s="99" t="s">
        <v>2054</v>
      </c>
      <c r="N661" s="99" t="s">
        <v>2055</v>
      </c>
      <c r="O661" s="100" t="s">
        <v>2070</v>
      </c>
      <c r="P661" t="s">
        <v>116</v>
      </c>
    </row>
    <row r="662" spans="12:16" x14ac:dyDescent="0.35">
      <c r="L662" s="95">
        <v>721215</v>
      </c>
      <c r="M662" s="96" t="s">
        <v>2057</v>
      </c>
      <c r="N662" s="96" t="s">
        <v>2058</v>
      </c>
      <c r="O662" s="97" t="s">
        <v>2072</v>
      </c>
      <c r="P662" t="s">
        <v>116</v>
      </c>
    </row>
    <row r="663" spans="12:16" x14ac:dyDescent="0.35">
      <c r="L663" s="98">
        <v>721311</v>
      </c>
      <c r="M663" s="99" t="s">
        <v>2060</v>
      </c>
      <c r="N663" s="99" t="s">
        <v>2061</v>
      </c>
      <c r="O663" s="100" t="s">
        <v>2075</v>
      </c>
      <c r="P663" t="s">
        <v>116</v>
      </c>
    </row>
    <row r="664" spans="12:16" x14ac:dyDescent="0.35">
      <c r="L664" s="95">
        <v>721312</v>
      </c>
      <c r="M664" s="96" t="s">
        <v>2063</v>
      </c>
      <c r="N664" s="96" t="s">
        <v>2064</v>
      </c>
      <c r="O664" s="97" t="s">
        <v>2076</v>
      </c>
      <c r="P664" t="s">
        <v>116</v>
      </c>
    </row>
    <row r="665" spans="12:16" x14ac:dyDescent="0.35">
      <c r="L665" s="98">
        <v>721313</v>
      </c>
      <c r="M665" s="99" t="s">
        <v>2066</v>
      </c>
      <c r="N665" s="99" t="s">
        <v>2067</v>
      </c>
      <c r="O665" s="100" t="s">
        <v>2079</v>
      </c>
      <c r="P665" t="s">
        <v>116</v>
      </c>
    </row>
    <row r="666" spans="12:16" x14ac:dyDescent="0.35">
      <c r="L666" s="95">
        <v>721314</v>
      </c>
      <c r="M666" s="96" t="s">
        <v>5510</v>
      </c>
      <c r="N666" s="96" t="s">
        <v>2069</v>
      </c>
      <c r="O666" s="97" t="s">
        <v>2082</v>
      </c>
      <c r="P666" t="s">
        <v>116</v>
      </c>
    </row>
    <row r="667" spans="12:16" x14ac:dyDescent="0.35">
      <c r="L667" s="98">
        <v>721315</v>
      </c>
      <c r="M667" s="99" t="s">
        <v>2071</v>
      </c>
      <c r="N667" s="99" t="s">
        <v>5656</v>
      </c>
      <c r="O667" s="100" t="s">
        <v>2085</v>
      </c>
      <c r="P667" t="s">
        <v>116</v>
      </c>
    </row>
    <row r="668" spans="12:16" x14ac:dyDescent="0.35">
      <c r="L668" s="95">
        <v>721316</v>
      </c>
      <c r="M668" s="96" t="s">
        <v>2073</v>
      </c>
      <c r="N668" s="96" t="s">
        <v>2074</v>
      </c>
      <c r="O668" s="97" t="s">
        <v>2088</v>
      </c>
      <c r="P668" t="s">
        <v>116</v>
      </c>
    </row>
    <row r="669" spans="12:16" x14ac:dyDescent="0.35">
      <c r="L669" s="98">
        <v>721321</v>
      </c>
      <c r="M669" s="99" t="s">
        <v>2054</v>
      </c>
      <c r="N669" s="99" t="s">
        <v>5657</v>
      </c>
      <c r="O669" s="100" t="s">
        <v>2090</v>
      </c>
      <c r="P669" t="s">
        <v>116</v>
      </c>
    </row>
    <row r="670" spans="12:16" x14ac:dyDescent="0.35">
      <c r="L670" s="95">
        <v>721322</v>
      </c>
      <c r="M670" s="96" t="s">
        <v>2077</v>
      </c>
      <c r="N670" s="96" t="s">
        <v>2078</v>
      </c>
      <c r="O670" s="97" t="s">
        <v>2093</v>
      </c>
      <c r="P670" t="s">
        <v>116</v>
      </c>
    </row>
    <row r="671" spans="12:16" x14ac:dyDescent="0.35">
      <c r="L671" s="98">
        <v>721421</v>
      </c>
      <c r="M671" s="99" t="s">
        <v>2080</v>
      </c>
      <c r="N671" s="99" t="s">
        <v>2081</v>
      </c>
      <c r="O671" s="100" t="s">
        <v>2096</v>
      </c>
      <c r="P671" t="s">
        <v>116</v>
      </c>
    </row>
    <row r="672" spans="12:16" x14ac:dyDescent="0.35">
      <c r="L672" s="95">
        <v>722345</v>
      </c>
      <c r="M672" s="96" t="s">
        <v>2083</v>
      </c>
      <c r="N672" s="96" t="s">
        <v>2084</v>
      </c>
      <c r="O672" s="97" t="s">
        <v>2099</v>
      </c>
      <c r="P672" t="s">
        <v>116</v>
      </c>
    </row>
    <row r="673" spans="12:16" x14ac:dyDescent="0.35">
      <c r="L673" s="98">
        <v>722351</v>
      </c>
      <c r="M673" s="99" t="s">
        <v>2086</v>
      </c>
      <c r="N673" s="99" t="s">
        <v>2087</v>
      </c>
      <c r="O673" s="100" t="s">
        <v>138</v>
      </c>
      <c r="P673" t="s">
        <v>116</v>
      </c>
    </row>
    <row r="674" spans="12:16" x14ac:dyDescent="0.35">
      <c r="L674" s="95">
        <v>722356</v>
      </c>
      <c r="M674" s="96" t="s">
        <v>2089</v>
      </c>
      <c r="N674" s="96" t="s">
        <v>5658</v>
      </c>
      <c r="O674" s="97" t="s">
        <v>138</v>
      </c>
      <c r="P674" t="s">
        <v>116</v>
      </c>
    </row>
    <row r="675" spans="12:16" x14ac:dyDescent="0.35">
      <c r="L675" s="98">
        <v>723242</v>
      </c>
      <c r="M675" s="99" t="s">
        <v>5511</v>
      </c>
      <c r="N675" s="99" t="s">
        <v>5659</v>
      </c>
      <c r="O675" s="100" t="s">
        <v>138</v>
      </c>
      <c r="P675" t="s">
        <v>116</v>
      </c>
    </row>
    <row r="676" spans="12:16" x14ac:dyDescent="0.35">
      <c r="L676" s="95">
        <v>723385</v>
      </c>
      <c r="M676" s="96" t="s">
        <v>2091</v>
      </c>
      <c r="N676" s="96" t="s">
        <v>2092</v>
      </c>
      <c r="O676" s="97" t="s">
        <v>2104</v>
      </c>
      <c r="P676" t="s">
        <v>116</v>
      </c>
    </row>
    <row r="677" spans="12:16" x14ac:dyDescent="0.35">
      <c r="L677" s="98">
        <v>723388</v>
      </c>
      <c r="M677" s="99" t="s">
        <v>2094</v>
      </c>
      <c r="N677" s="99" t="s">
        <v>2095</v>
      </c>
      <c r="O677" s="100" t="s">
        <v>2107</v>
      </c>
      <c r="P677" t="s">
        <v>116</v>
      </c>
    </row>
    <row r="678" spans="12:16" x14ac:dyDescent="0.35">
      <c r="L678" s="95">
        <v>723392</v>
      </c>
      <c r="M678" s="96" t="s">
        <v>2097</v>
      </c>
      <c r="N678" s="96" t="s">
        <v>2098</v>
      </c>
      <c r="O678" s="97" t="s">
        <v>2110</v>
      </c>
      <c r="P678" t="s">
        <v>116</v>
      </c>
    </row>
    <row r="679" spans="12:16" x14ac:dyDescent="0.35">
      <c r="L679" s="98">
        <v>723510</v>
      </c>
      <c r="M679" s="99" t="s">
        <v>2100</v>
      </c>
      <c r="N679" s="99" t="s">
        <v>5660</v>
      </c>
      <c r="O679" s="100" t="s">
        <v>138</v>
      </c>
      <c r="P679" t="s">
        <v>116</v>
      </c>
    </row>
    <row r="680" spans="12:16" x14ac:dyDescent="0.35">
      <c r="L680" s="95">
        <v>723600</v>
      </c>
      <c r="M680" s="96" t="s">
        <v>5512</v>
      </c>
      <c r="N680" s="96" t="s">
        <v>5661</v>
      </c>
      <c r="O680" s="97" t="s">
        <v>2114</v>
      </c>
      <c r="P680" t="s">
        <v>116</v>
      </c>
    </row>
    <row r="681" spans="12:16" x14ac:dyDescent="0.35">
      <c r="L681" s="98">
        <v>723610</v>
      </c>
      <c r="M681" s="99" t="s">
        <v>2101</v>
      </c>
      <c r="N681" s="99" t="s">
        <v>5662</v>
      </c>
      <c r="O681" s="100" t="s">
        <v>2117</v>
      </c>
      <c r="P681" t="s">
        <v>116</v>
      </c>
    </row>
    <row r="682" spans="12:16" x14ac:dyDescent="0.35">
      <c r="L682" s="95">
        <v>724415</v>
      </c>
      <c r="M682" s="96" t="s">
        <v>2102</v>
      </c>
      <c r="N682" s="96" t="s">
        <v>2103</v>
      </c>
      <c r="O682" s="97" t="s">
        <v>2120</v>
      </c>
      <c r="P682" t="s">
        <v>116</v>
      </c>
    </row>
    <row r="683" spans="12:16" x14ac:dyDescent="0.35">
      <c r="L683" s="98">
        <v>724417</v>
      </c>
      <c r="M683" s="99" t="s">
        <v>2105</v>
      </c>
      <c r="N683" s="99" t="s">
        <v>2106</v>
      </c>
      <c r="O683" s="100" t="s">
        <v>2123</v>
      </c>
      <c r="P683" t="s">
        <v>116</v>
      </c>
    </row>
    <row r="684" spans="12:16" x14ac:dyDescent="0.35">
      <c r="L684" s="95">
        <v>724433</v>
      </c>
      <c r="M684" s="96" t="s">
        <v>2108</v>
      </c>
      <c r="N684" s="96" t="s">
        <v>2109</v>
      </c>
      <c r="O684" s="97" t="s">
        <v>138</v>
      </c>
      <c r="P684" t="s">
        <v>116</v>
      </c>
    </row>
    <row r="685" spans="12:16" x14ac:dyDescent="0.35">
      <c r="L685" s="98">
        <v>725100</v>
      </c>
      <c r="M685" s="99" t="s">
        <v>2111</v>
      </c>
      <c r="N685" s="99" t="s">
        <v>5663</v>
      </c>
      <c r="O685" s="100" t="s">
        <v>2127</v>
      </c>
      <c r="P685" t="s">
        <v>116</v>
      </c>
    </row>
    <row r="686" spans="12:16" x14ac:dyDescent="0.35">
      <c r="L686" s="95">
        <v>725121</v>
      </c>
      <c r="M686" s="96" t="s">
        <v>2112</v>
      </c>
      <c r="N686" s="96" t="s">
        <v>2113</v>
      </c>
      <c r="O686" s="97" t="s">
        <v>2130</v>
      </c>
      <c r="P686" t="s">
        <v>116</v>
      </c>
    </row>
    <row r="687" spans="12:16" x14ac:dyDescent="0.35">
      <c r="L687" s="98">
        <v>725513</v>
      </c>
      <c r="M687" s="99" t="s">
        <v>2115</v>
      </c>
      <c r="N687" s="99" t="s">
        <v>2116</v>
      </c>
      <c r="O687" s="100" t="s">
        <v>2133</v>
      </c>
      <c r="P687" t="s">
        <v>116</v>
      </c>
    </row>
    <row r="688" spans="12:16" x14ac:dyDescent="0.35">
      <c r="L688" s="95">
        <v>725517</v>
      </c>
      <c r="M688" s="96" t="s">
        <v>2118</v>
      </c>
      <c r="N688" s="96" t="s">
        <v>2119</v>
      </c>
      <c r="O688" s="97" t="s">
        <v>2136</v>
      </c>
      <c r="P688" t="s">
        <v>116</v>
      </c>
    </row>
    <row r="689" spans="12:16" x14ac:dyDescent="0.35">
      <c r="L689" s="98">
        <v>730142</v>
      </c>
      <c r="M689" s="99" t="s">
        <v>2121</v>
      </c>
      <c r="N689" s="99" t="s">
        <v>2122</v>
      </c>
      <c r="O689" s="100" t="s">
        <v>2139</v>
      </c>
      <c r="P689" t="s">
        <v>116</v>
      </c>
    </row>
    <row r="690" spans="12:16" x14ac:dyDescent="0.35">
      <c r="L690" s="95">
        <v>730145</v>
      </c>
      <c r="M690" s="96" t="s">
        <v>2124</v>
      </c>
      <c r="N690" s="96" t="s">
        <v>5664</v>
      </c>
      <c r="O690" s="97" t="s">
        <v>2142</v>
      </c>
      <c r="P690" t="s">
        <v>116</v>
      </c>
    </row>
    <row r="691" spans="12:16" x14ac:dyDescent="0.35">
      <c r="L691" s="98">
        <v>730147</v>
      </c>
      <c r="M691" s="99" t="s">
        <v>2125</v>
      </c>
      <c r="N691" s="99" t="s">
        <v>2126</v>
      </c>
      <c r="O691" s="100" t="s">
        <v>2145</v>
      </c>
      <c r="P691" t="s">
        <v>116</v>
      </c>
    </row>
    <row r="692" spans="12:16" x14ac:dyDescent="0.35">
      <c r="L692" s="95">
        <v>730151</v>
      </c>
      <c r="M692" s="96" t="s">
        <v>2128</v>
      </c>
      <c r="N692" s="96" t="s">
        <v>2129</v>
      </c>
      <c r="O692" s="97" t="s">
        <v>2148</v>
      </c>
      <c r="P692" t="s">
        <v>116</v>
      </c>
    </row>
    <row r="693" spans="12:16" x14ac:dyDescent="0.35">
      <c r="L693" s="98">
        <v>730182</v>
      </c>
      <c r="M693" s="99" t="s">
        <v>2131</v>
      </c>
      <c r="N693" s="99" t="s">
        <v>2132</v>
      </c>
      <c r="O693" s="100" t="s">
        <v>2151</v>
      </c>
      <c r="P693" t="s">
        <v>116</v>
      </c>
    </row>
    <row r="694" spans="12:16" x14ac:dyDescent="0.35">
      <c r="L694" s="95">
        <v>730186</v>
      </c>
      <c r="M694" s="96" t="s">
        <v>2134</v>
      </c>
      <c r="N694" s="96" t="s">
        <v>2135</v>
      </c>
      <c r="O694" s="97" t="s">
        <v>2153</v>
      </c>
      <c r="P694" t="s">
        <v>116</v>
      </c>
    </row>
    <row r="695" spans="12:16" x14ac:dyDescent="0.35">
      <c r="L695" s="98">
        <v>730275</v>
      </c>
      <c r="M695" s="99" t="s">
        <v>2137</v>
      </c>
      <c r="N695" s="99" t="s">
        <v>2138</v>
      </c>
      <c r="O695" s="100" t="s">
        <v>2156</v>
      </c>
      <c r="P695" t="s">
        <v>116</v>
      </c>
    </row>
    <row r="696" spans="12:16" x14ac:dyDescent="0.35">
      <c r="L696" s="95">
        <v>730277</v>
      </c>
      <c r="M696" s="96" t="s">
        <v>2140</v>
      </c>
      <c r="N696" s="96" t="s">
        <v>2141</v>
      </c>
      <c r="O696" s="97" t="s">
        <v>2159</v>
      </c>
      <c r="P696" t="s">
        <v>116</v>
      </c>
    </row>
    <row r="697" spans="12:16" x14ac:dyDescent="0.35">
      <c r="L697" s="98">
        <v>730441</v>
      </c>
      <c r="M697" s="99" t="s">
        <v>2143</v>
      </c>
      <c r="N697" s="99" t="s">
        <v>2144</v>
      </c>
      <c r="O697" s="100" t="s">
        <v>2162</v>
      </c>
      <c r="P697" t="s">
        <v>116</v>
      </c>
    </row>
    <row r="698" spans="12:16" x14ac:dyDescent="0.35">
      <c r="L698" s="95">
        <v>730443</v>
      </c>
      <c r="M698" s="96" t="s">
        <v>2146</v>
      </c>
      <c r="N698" s="96" t="s">
        <v>2147</v>
      </c>
      <c r="O698" s="97" t="s">
        <v>2165</v>
      </c>
      <c r="P698" t="s">
        <v>116</v>
      </c>
    </row>
    <row r="699" spans="12:16" x14ac:dyDescent="0.35">
      <c r="L699" s="98">
        <v>730551</v>
      </c>
      <c r="M699" s="99" t="s">
        <v>2149</v>
      </c>
      <c r="N699" s="99" t="s">
        <v>2150</v>
      </c>
      <c r="O699" s="100" t="s">
        <v>138</v>
      </c>
      <c r="P699" t="s">
        <v>116</v>
      </c>
    </row>
    <row r="700" spans="12:16" x14ac:dyDescent="0.35">
      <c r="L700" s="95">
        <v>730652</v>
      </c>
      <c r="M700" s="96" t="s">
        <v>2152</v>
      </c>
      <c r="N700" s="96" t="s">
        <v>5665</v>
      </c>
      <c r="O700" s="97" t="s">
        <v>2169</v>
      </c>
      <c r="P700" t="s">
        <v>116</v>
      </c>
    </row>
    <row r="701" spans="12:16" x14ac:dyDescent="0.35">
      <c r="L701" s="98">
        <v>730660</v>
      </c>
      <c r="M701" s="99" t="s">
        <v>2154</v>
      </c>
      <c r="N701" s="99" t="s">
        <v>2155</v>
      </c>
      <c r="O701" s="100" t="s">
        <v>2172</v>
      </c>
      <c r="P701" t="s">
        <v>116</v>
      </c>
    </row>
    <row r="702" spans="12:16" x14ac:dyDescent="0.35">
      <c r="L702" s="95">
        <v>730711</v>
      </c>
      <c r="M702" s="96" t="s">
        <v>2157</v>
      </c>
      <c r="N702" s="96" t="s">
        <v>2158</v>
      </c>
      <c r="O702" s="97" t="s">
        <v>2175</v>
      </c>
      <c r="P702" t="s">
        <v>116</v>
      </c>
    </row>
    <row r="703" spans="12:16" x14ac:dyDescent="0.35">
      <c r="L703" s="98">
        <v>730713</v>
      </c>
      <c r="M703" s="99" t="s">
        <v>2160</v>
      </c>
      <c r="N703" s="99" t="s">
        <v>2161</v>
      </c>
      <c r="O703" s="100" t="s">
        <v>2178</v>
      </c>
      <c r="P703" t="s">
        <v>116</v>
      </c>
    </row>
    <row r="704" spans="12:16" x14ac:dyDescent="0.35">
      <c r="L704" s="95">
        <v>730717</v>
      </c>
      <c r="M704" s="96" t="s">
        <v>2163</v>
      </c>
      <c r="N704" s="96" t="s">
        <v>2164</v>
      </c>
      <c r="O704" s="97" t="s">
        <v>2181</v>
      </c>
      <c r="P704" t="s">
        <v>116</v>
      </c>
    </row>
    <row r="705" spans="12:16" x14ac:dyDescent="0.35">
      <c r="L705" s="98">
        <v>730740</v>
      </c>
      <c r="M705" s="99" t="s">
        <v>2166</v>
      </c>
      <c r="N705" s="99" t="s">
        <v>5666</v>
      </c>
      <c r="O705" s="100" t="s">
        <v>2184</v>
      </c>
      <c r="P705" t="s">
        <v>116</v>
      </c>
    </row>
    <row r="706" spans="12:16" x14ac:dyDescent="0.35">
      <c r="L706" s="95">
        <v>730771</v>
      </c>
      <c r="M706" s="96" t="s">
        <v>2167</v>
      </c>
      <c r="N706" s="96" t="s">
        <v>2168</v>
      </c>
      <c r="O706" s="97" t="s">
        <v>2187</v>
      </c>
      <c r="P706" t="s">
        <v>116</v>
      </c>
    </row>
    <row r="707" spans="12:16" x14ac:dyDescent="0.35">
      <c r="L707" s="98">
        <v>730772</v>
      </c>
      <c r="M707" s="99" t="s">
        <v>2170</v>
      </c>
      <c r="N707" s="99" t="s">
        <v>2171</v>
      </c>
      <c r="O707" s="100" t="s">
        <v>2190</v>
      </c>
      <c r="P707" t="s">
        <v>116</v>
      </c>
    </row>
    <row r="708" spans="12:16" x14ac:dyDescent="0.35">
      <c r="L708" s="95">
        <v>730773</v>
      </c>
      <c r="M708" s="96" t="s">
        <v>2173</v>
      </c>
      <c r="N708" s="96" t="s">
        <v>2174</v>
      </c>
      <c r="O708" s="97" t="s">
        <v>2193</v>
      </c>
      <c r="P708" t="s">
        <v>116</v>
      </c>
    </row>
    <row r="709" spans="12:16" x14ac:dyDescent="0.35">
      <c r="L709" s="98">
        <v>730774</v>
      </c>
      <c r="M709" s="99" t="s">
        <v>2176</v>
      </c>
      <c r="N709" s="99" t="s">
        <v>2177</v>
      </c>
      <c r="O709" s="100" t="s">
        <v>2196</v>
      </c>
      <c r="P709" t="s">
        <v>116</v>
      </c>
    </row>
    <row r="710" spans="12:16" x14ac:dyDescent="0.35">
      <c r="L710" s="95">
        <v>730781</v>
      </c>
      <c r="M710" s="96" t="s">
        <v>2179</v>
      </c>
      <c r="N710" s="96" t="s">
        <v>2180</v>
      </c>
      <c r="O710" s="97" t="s">
        <v>2199</v>
      </c>
      <c r="P710" t="s">
        <v>116</v>
      </c>
    </row>
    <row r="711" spans="12:16" x14ac:dyDescent="0.35">
      <c r="L711" s="98">
        <v>730782</v>
      </c>
      <c r="M711" s="99" t="s">
        <v>2182</v>
      </c>
      <c r="N711" s="99" t="s">
        <v>2183</v>
      </c>
      <c r="O711" s="100" t="s">
        <v>2201</v>
      </c>
      <c r="P711" t="s">
        <v>116</v>
      </c>
    </row>
    <row r="712" spans="12:16" x14ac:dyDescent="0.35">
      <c r="L712" s="95">
        <v>730783</v>
      </c>
      <c r="M712" s="96" t="s">
        <v>2185</v>
      </c>
      <c r="N712" s="96" t="s">
        <v>2186</v>
      </c>
      <c r="O712" s="97" t="s">
        <v>2204</v>
      </c>
      <c r="P712" t="s">
        <v>116</v>
      </c>
    </row>
    <row r="713" spans="12:16" x14ac:dyDescent="0.35">
      <c r="L713" s="98">
        <v>730787</v>
      </c>
      <c r="M713" s="99" t="s">
        <v>2188</v>
      </c>
      <c r="N713" s="99" t="s">
        <v>2189</v>
      </c>
      <c r="O713" s="100" t="s">
        <v>2207</v>
      </c>
      <c r="P713" t="s">
        <v>116</v>
      </c>
    </row>
    <row r="714" spans="12:16" x14ac:dyDescent="0.35">
      <c r="L714" s="95">
        <v>730789</v>
      </c>
      <c r="M714" s="96" t="s">
        <v>2191</v>
      </c>
      <c r="N714" s="96" t="s">
        <v>2192</v>
      </c>
      <c r="O714" s="97" t="s">
        <v>2210</v>
      </c>
      <c r="P714" t="s">
        <v>116</v>
      </c>
    </row>
    <row r="715" spans="12:16" x14ac:dyDescent="0.35">
      <c r="L715" s="98">
        <v>730831</v>
      </c>
      <c r="M715" s="99" t="s">
        <v>2194</v>
      </c>
      <c r="N715" s="99" t="s">
        <v>2195</v>
      </c>
      <c r="O715" s="100" t="s">
        <v>2212</v>
      </c>
      <c r="P715" t="s">
        <v>116</v>
      </c>
    </row>
    <row r="716" spans="12:16" x14ac:dyDescent="0.35">
      <c r="L716" s="95">
        <v>730832</v>
      </c>
      <c r="M716" s="96" t="s">
        <v>2197</v>
      </c>
      <c r="N716" s="96" t="s">
        <v>2198</v>
      </c>
      <c r="O716" s="97" t="s">
        <v>2214</v>
      </c>
      <c r="P716" t="s">
        <v>116</v>
      </c>
    </row>
    <row r="717" spans="12:16" x14ac:dyDescent="0.35">
      <c r="L717" s="98">
        <v>730834</v>
      </c>
      <c r="M717" s="99" t="s">
        <v>2200</v>
      </c>
      <c r="N717" s="99" t="s">
        <v>5667</v>
      </c>
      <c r="O717" s="100" t="s">
        <v>2217</v>
      </c>
      <c r="P717" t="s">
        <v>116</v>
      </c>
    </row>
    <row r="718" spans="12:16" x14ac:dyDescent="0.35">
      <c r="L718" s="95">
        <v>730835</v>
      </c>
      <c r="M718" s="96" t="s">
        <v>2202</v>
      </c>
      <c r="N718" s="96" t="s">
        <v>2203</v>
      </c>
      <c r="O718" s="97" t="s">
        <v>2220</v>
      </c>
      <c r="P718" t="s">
        <v>116</v>
      </c>
    </row>
    <row r="719" spans="12:16" x14ac:dyDescent="0.35">
      <c r="L719" s="98">
        <v>730836</v>
      </c>
      <c r="M719" s="99" t="s">
        <v>2205</v>
      </c>
      <c r="N719" s="99" t="s">
        <v>5668</v>
      </c>
      <c r="O719" s="100" t="s">
        <v>2223</v>
      </c>
      <c r="P719" t="s">
        <v>116</v>
      </c>
    </row>
    <row r="720" spans="12:16" x14ac:dyDescent="0.35">
      <c r="L720" s="95">
        <v>730837</v>
      </c>
      <c r="M720" s="96" t="s">
        <v>2208</v>
      </c>
      <c r="N720" s="96" t="s">
        <v>2209</v>
      </c>
      <c r="O720" s="97" t="s">
        <v>2226</v>
      </c>
      <c r="P720" t="s">
        <v>116</v>
      </c>
    </row>
    <row r="721" spans="12:16" x14ac:dyDescent="0.35">
      <c r="L721" s="98">
        <v>730838</v>
      </c>
      <c r="M721" s="99" t="s">
        <v>2211</v>
      </c>
      <c r="N721" s="99" t="s">
        <v>2206</v>
      </c>
      <c r="O721" s="100" t="s">
        <v>2229</v>
      </c>
      <c r="P721" t="s">
        <v>116</v>
      </c>
    </row>
    <row r="722" spans="12:16" x14ac:dyDescent="0.35">
      <c r="L722" s="95">
        <v>730839</v>
      </c>
      <c r="M722" s="96" t="s">
        <v>2213</v>
      </c>
      <c r="N722" s="96" t="s">
        <v>5669</v>
      </c>
      <c r="O722" s="97" t="s">
        <v>2232</v>
      </c>
      <c r="P722" t="s">
        <v>116</v>
      </c>
    </row>
    <row r="723" spans="12:16" x14ac:dyDescent="0.35">
      <c r="L723" s="98">
        <v>730841</v>
      </c>
      <c r="M723" s="99" t="s">
        <v>2215</v>
      </c>
      <c r="N723" s="99" t="s">
        <v>2216</v>
      </c>
      <c r="O723" s="100" t="s">
        <v>2235</v>
      </c>
      <c r="P723" t="s">
        <v>116</v>
      </c>
    </row>
    <row r="724" spans="12:16" x14ac:dyDescent="0.35">
      <c r="L724" s="95">
        <v>730842</v>
      </c>
      <c r="M724" s="96" t="s">
        <v>2218</v>
      </c>
      <c r="N724" s="96" t="s">
        <v>2219</v>
      </c>
      <c r="O724" s="97" t="s">
        <v>2238</v>
      </c>
      <c r="P724" t="s">
        <v>116</v>
      </c>
    </row>
    <row r="725" spans="12:16" x14ac:dyDescent="0.35">
      <c r="L725" s="98">
        <v>730911</v>
      </c>
      <c r="M725" s="99" t="s">
        <v>2221</v>
      </c>
      <c r="N725" s="99" t="s">
        <v>2222</v>
      </c>
      <c r="O725" s="100" t="s">
        <v>2241</v>
      </c>
      <c r="P725" t="s">
        <v>116</v>
      </c>
    </row>
    <row r="726" spans="12:16" x14ac:dyDescent="0.35">
      <c r="L726" s="95">
        <v>731421</v>
      </c>
      <c r="M726" s="96" t="s">
        <v>2224</v>
      </c>
      <c r="N726" s="96" t="s">
        <v>2225</v>
      </c>
      <c r="O726" s="97" t="s">
        <v>2244</v>
      </c>
      <c r="P726" t="s">
        <v>116</v>
      </c>
    </row>
    <row r="727" spans="12:16" x14ac:dyDescent="0.35">
      <c r="L727" s="98">
        <v>738401</v>
      </c>
      <c r="M727" s="99" t="s">
        <v>2227</v>
      </c>
      <c r="N727" s="99" t="s">
        <v>2228</v>
      </c>
      <c r="O727" s="100" t="s">
        <v>2247</v>
      </c>
      <c r="P727" t="s">
        <v>116</v>
      </c>
    </row>
    <row r="728" spans="12:16" x14ac:dyDescent="0.35">
      <c r="L728" s="95">
        <v>738421</v>
      </c>
      <c r="M728" s="96" t="s">
        <v>2230</v>
      </c>
      <c r="N728" s="96" t="s">
        <v>2231</v>
      </c>
      <c r="O728" s="97" t="s">
        <v>2250</v>
      </c>
      <c r="P728" t="s">
        <v>116</v>
      </c>
    </row>
    <row r="729" spans="12:16" x14ac:dyDescent="0.35">
      <c r="L729" s="98">
        <v>738499</v>
      </c>
      <c r="M729" s="99" t="s">
        <v>2233</v>
      </c>
      <c r="N729" s="99" t="s">
        <v>2234</v>
      </c>
      <c r="O729" s="100" t="s">
        <v>2253</v>
      </c>
      <c r="P729" t="s">
        <v>116</v>
      </c>
    </row>
    <row r="730" spans="12:16" x14ac:dyDescent="0.35">
      <c r="L730" s="95">
        <v>738521</v>
      </c>
      <c r="M730" s="96" t="s">
        <v>2236</v>
      </c>
      <c r="N730" s="96" t="s">
        <v>2237</v>
      </c>
      <c r="O730" s="97" t="s">
        <v>138</v>
      </c>
      <c r="P730" t="s">
        <v>116</v>
      </c>
    </row>
    <row r="731" spans="12:16" x14ac:dyDescent="0.35">
      <c r="L731" s="98">
        <v>740111</v>
      </c>
      <c r="M731" s="99" t="s">
        <v>2239</v>
      </c>
      <c r="N731" s="99" t="s">
        <v>2240</v>
      </c>
      <c r="O731" s="100" t="s">
        <v>2258</v>
      </c>
      <c r="P731" t="s">
        <v>116</v>
      </c>
    </row>
    <row r="732" spans="12:16" x14ac:dyDescent="0.35">
      <c r="L732" s="95">
        <v>740153</v>
      </c>
      <c r="M732" s="96" t="s">
        <v>2242</v>
      </c>
      <c r="N732" s="96" t="s">
        <v>2243</v>
      </c>
      <c r="O732" s="97" t="s">
        <v>2261</v>
      </c>
      <c r="P732" t="s">
        <v>116</v>
      </c>
    </row>
    <row r="733" spans="12:16" x14ac:dyDescent="0.35">
      <c r="L733" s="98">
        <v>740155</v>
      </c>
      <c r="M733" s="99" t="s">
        <v>2245</v>
      </c>
      <c r="N733" s="99" t="s">
        <v>2246</v>
      </c>
      <c r="O733" s="100" t="s">
        <v>2264</v>
      </c>
      <c r="P733" t="s">
        <v>116</v>
      </c>
    </row>
    <row r="734" spans="12:16" x14ac:dyDescent="0.35">
      <c r="L734" s="95">
        <v>740253</v>
      </c>
      <c r="M734" s="96" t="s">
        <v>2248</v>
      </c>
      <c r="N734" s="96" t="s">
        <v>2249</v>
      </c>
      <c r="O734" s="97" t="s">
        <v>2267</v>
      </c>
      <c r="P734" t="s">
        <v>116</v>
      </c>
    </row>
    <row r="735" spans="12:16" x14ac:dyDescent="0.35">
      <c r="L735" s="98">
        <v>740255</v>
      </c>
      <c r="M735" s="99" t="s">
        <v>2251</v>
      </c>
      <c r="N735" s="99" t="s">
        <v>2252</v>
      </c>
      <c r="O735" s="100" t="s">
        <v>2270</v>
      </c>
      <c r="P735" t="s">
        <v>116</v>
      </c>
    </row>
    <row r="736" spans="12:16" x14ac:dyDescent="0.35">
      <c r="L736" s="95">
        <v>740262</v>
      </c>
      <c r="M736" s="96" t="s">
        <v>2254</v>
      </c>
      <c r="N736" s="96" t="s">
        <v>2255</v>
      </c>
      <c r="O736" s="97" t="s">
        <v>2273</v>
      </c>
      <c r="P736" t="s">
        <v>116</v>
      </c>
    </row>
    <row r="737" spans="12:16" x14ac:dyDescent="0.35">
      <c r="L737" s="98">
        <v>740266</v>
      </c>
      <c r="M737" s="99" t="s">
        <v>2256</v>
      </c>
      <c r="N737" s="99" t="s">
        <v>2257</v>
      </c>
      <c r="O737" s="100" t="s">
        <v>2276</v>
      </c>
      <c r="P737" t="s">
        <v>116</v>
      </c>
    </row>
    <row r="738" spans="12:16" x14ac:dyDescent="0.35">
      <c r="L738" s="95">
        <v>740267</v>
      </c>
      <c r="M738" s="96" t="s">
        <v>2259</v>
      </c>
      <c r="N738" s="96" t="s">
        <v>2260</v>
      </c>
      <c r="O738" s="97" t="s">
        <v>138</v>
      </c>
      <c r="P738" t="s">
        <v>116</v>
      </c>
    </row>
    <row r="739" spans="12:16" x14ac:dyDescent="0.35">
      <c r="L739" s="98">
        <v>740269</v>
      </c>
      <c r="M739" s="99" t="s">
        <v>2262</v>
      </c>
      <c r="N739" s="99" t="s">
        <v>2263</v>
      </c>
      <c r="O739" s="100" t="s">
        <v>138</v>
      </c>
      <c r="P739" t="s">
        <v>116</v>
      </c>
    </row>
    <row r="740" spans="12:16" x14ac:dyDescent="0.35">
      <c r="L740" s="95">
        <v>740270</v>
      </c>
      <c r="M740" s="96" t="s">
        <v>2265</v>
      </c>
      <c r="N740" s="96" t="s">
        <v>2266</v>
      </c>
      <c r="O740" s="97" t="s">
        <v>2281</v>
      </c>
      <c r="P740" t="s">
        <v>116</v>
      </c>
    </row>
    <row r="741" spans="12:16" x14ac:dyDescent="0.35">
      <c r="L741" s="98">
        <v>740315</v>
      </c>
      <c r="M741" s="99" t="s">
        <v>2268</v>
      </c>
      <c r="N741" s="99" t="s">
        <v>2269</v>
      </c>
      <c r="O741" s="100" t="s">
        <v>2283</v>
      </c>
      <c r="P741" t="s">
        <v>116</v>
      </c>
    </row>
    <row r="742" spans="12:16" x14ac:dyDescent="0.35">
      <c r="L742" s="95">
        <v>740316</v>
      </c>
      <c r="M742" s="96" t="s">
        <v>2271</v>
      </c>
      <c r="N742" s="96" t="s">
        <v>2272</v>
      </c>
      <c r="O742" s="97" t="s">
        <v>2285</v>
      </c>
      <c r="P742" t="s">
        <v>116</v>
      </c>
    </row>
    <row r="743" spans="12:16" x14ac:dyDescent="0.35">
      <c r="L743" s="98">
        <v>740317</v>
      </c>
      <c r="M743" s="99" t="s">
        <v>2274</v>
      </c>
      <c r="N743" s="99" t="s">
        <v>2275</v>
      </c>
      <c r="O743" s="100" t="s">
        <v>2288</v>
      </c>
      <c r="P743" t="s">
        <v>116</v>
      </c>
    </row>
    <row r="744" spans="12:16" x14ac:dyDescent="0.35">
      <c r="L744" s="95">
        <v>740320</v>
      </c>
      <c r="M744" s="96" t="s">
        <v>2277</v>
      </c>
      <c r="N744" s="96" t="s">
        <v>5670</v>
      </c>
      <c r="O744" s="97" t="s">
        <v>2291</v>
      </c>
      <c r="P744" t="s">
        <v>116</v>
      </c>
    </row>
    <row r="745" spans="12:16" x14ac:dyDescent="0.35">
      <c r="L745" s="98">
        <v>740370</v>
      </c>
      <c r="M745" s="99" t="s">
        <v>2278</v>
      </c>
      <c r="N745" s="99" t="s">
        <v>5671</v>
      </c>
      <c r="O745" s="100" t="s">
        <v>2294</v>
      </c>
      <c r="P745" t="s">
        <v>116</v>
      </c>
    </row>
    <row r="746" spans="12:16" x14ac:dyDescent="0.35">
      <c r="L746" s="95">
        <v>740379</v>
      </c>
      <c r="M746" s="96" t="s">
        <v>2279</v>
      </c>
      <c r="N746" s="96" t="s">
        <v>2280</v>
      </c>
      <c r="O746" s="97" t="s">
        <v>2297</v>
      </c>
      <c r="P746" t="s">
        <v>116</v>
      </c>
    </row>
    <row r="747" spans="12:16" x14ac:dyDescent="0.35">
      <c r="L747" s="98">
        <v>740381</v>
      </c>
      <c r="M747" s="99" t="s">
        <v>2282</v>
      </c>
      <c r="N747" s="99" t="s">
        <v>5672</v>
      </c>
      <c r="O747" s="100" t="s">
        <v>2300</v>
      </c>
      <c r="P747" t="s">
        <v>116</v>
      </c>
    </row>
    <row r="748" spans="12:16" x14ac:dyDescent="0.35">
      <c r="L748" s="95">
        <v>740382</v>
      </c>
      <c r="M748" s="96" t="s">
        <v>2284</v>
      </c>
      <c r="N748" s="96" t="s">
        <v>5673</v>
      </c>
      <c r="O748" s="97" t="s">
        <v>2303</v>
      </c>
      <c r="P748" t="s">
        <v>116</v>
      </c>
    </row>
    <row r="749" spans="12:16" x14ac:dyDescent="0.35">
      <c r="L749" s="98">
        <v>740383</v>
      </c>
      <c r="M749" s="99" t="s">
        <v>2286</v>
      </c>
      <c r="N749" s="99" t="s">
        <v>2287</v>
      </c>
      <c r="O749" s="100" t="s">
        <v>2306</v>
      </c>
      <c r="P749" t="s">
        <v>116</v>
      </c>
    </row>
    <row r="750" spans="12:16" x14ac:dyDescent="0.35">
      <c r="L750" s="95">
        <v>740384</v>
      </c>
      <c r="M750" s="96" t="s">
        <v>2289</v>
      </c>
      <c r="N750" s="96" t="s">
        <v>2290</v>
      </c>
      <c r="O750" s="97" t="s">
        <v>2309</v>
      </c>
      <c r="P750" t="s">
        <v>116</v>
      </c>
    </row>
    <row r="751" spans="12:16" x14ac:dyDescent="0.35">
      <c r="L751" s="98">
        <v>740385</v>
      </c>
      <c r="M751" s="99" t="s">
        <v>2292</v>
      </c>
      <c r="N751" s="99" t="s">
        <v>2293</v>
      </c>
      <c r="O751" s="100" t="s">
        <v>2300</v>
      </c>
      <c r="P751" t="s">
        <v>116</v>
      </c>
    </row>
    <row r="752" spans="12:16" x14ac:dyDescent="0.35">
      <c r="L752" s="95">
        <v>740386</v>
      </c>
      <c r="M752" s="96" t="s">
        <v>2295</v>
      </c>
      <c r="N752" s="96" t="s">
        <v>2296</v>
      </c>
      <c r="O752" s="97" t="s">
        <v>2313</v>
      </c>
      <c r="P752" t="s">
        <v>116</v>
      </c>
    </row>
    <row r="753" spans="12:16" x14ac:dyDescent="0.35">
      <c r="L753" s="98">
        <v>740387</v>
      </c>
      <c r="M753" s="99" t="s">
        <v>2298</v>
      </c>
      <c r="N753" s="99" t="s">
        <v>2299</v>
      </c>
      <c r="O753" s="100" t="s">
        <v>2316</v>
      </c>
      <c r="P753" t="s">
        <v>116</v>
      </c>
    </row>
    <row r="754" spans="12:16" x14ac:dyDescent="0.35">
      <c r="L754" s="95">
        <v>740388</v>
      </c>
      <c r="M754" s="96" t="s">
        <v>2301</v>
      </c>
      <c r="N754" s="96" t="s">
        <v>2302</v>
      </c>
      <c r="O754" s="97" t="s">
        <v>138</v>
      </c>
      <c r="P754" t="s">
        <v>116</v>
      </c>
    </row>
    <row r="755" spans="12:16" x14ac:dyDescent="0.35">
      <c r="L755" s="98">
        <v>740389</v>
      </c>
      <c r="M755" s="99" t="s">
        <v>2304</v>
      </c>
      <c r="N755" s="99" t="s">
        <v>2305</v>
      </c>
      <c r="O755" s="100" t="s">
        <v>2320</v>
      </c>
      <c r="P755" t="s">
        <v>116</v>
      </c>
    </row>
    <row r="756" spans="12:16" x14ac:dyDescent="0.35">
      <c r="L756" s="95">
        <v>740396</v>
      </c>
      <c r="M756" s="96" t="s">
        <v>2307</v>
      </c>
      <c r="N756" s="96" t="s">
        <v>2308</v>
      </c>
      <c r="O756" s="97" t="s">
        <v>2322</v>
      </c>
      <c r="P756" t="s">
        <v>116</v>
      </c>
    </row>
    <row r="757" spans="12:16" x14ac:dyDescent="0.35">
      <c r="L757" s="98">
        <v>740397</v>
      </c>
      <c r="M757" s="99" t="s">
        <v>2310</v>
      </c>
      <c r="N757" s="99" t="s">
        <v>2311</v>
      </c>
      <c r="O757" s="100" t="s">
        <v>2325</v>
      </c>
      <c r="P757" t="s">
        <v>116</v>
      </c>
    </row>
    <row r="758" spans="12:16" x14ac:dyDescent="0.35">
      <c r="L758" s="95">
        <v>740398</v>
      </c>
      <c r="M758" s="96" t="s">
        <v>2312</v>
      </c>
      <c r="N758" s="96" t="s">
        <v>5674</v>
      </c>
      <c r="O758" s="97" t="s">
        <v>2327</v>
      </c>
      <c r="P758" t="s">
        <v>116</v>
      </c>
    </row>
    <row r="759" spans="12:16" x14ac:dyDescent="0.35">
      <c r="L759" s="98">
        <v>740443</v>
      </c>
      <c r="M759" s="99" t="s">
        <v>2314</v>
      </c>
      <c r="N759" s="99" t="s">
        <v>2315</v>
      </c>
      <c r="O759" s="100" t="s">
        <v>2330</v>
      </c>
      <c r="P759" t="s">
        <v>116</v>
      </c>
    </row>
    <row r="760" spans="12:16" x14ac:dyDescent="0.35">
      <c r="L760" s="95">
        <v>740450</v>
      </c>
      <c r="M760" s="96" t="s">
        <v>2317</v>
      </c>
      <c r="N760" s="96" t="s">
        <v>5675</v>
      </c>
      <c r="O760" s="97" t="s">
        <v>2333</v>
      </c>
      <c r="P760" t="s">
        <v>116</v>
      </c>
    </row>
    <row r="761" spans="12:16" x14ac:dyDescent="0.35">
      <c r="L761" s="98">
        <v>740457</v>
      </c>
      <c r="M761" s="99" t="s">
        <v>2318</v>
      </c>
      <c r="N761" s="99" t="s">
        <v>2319</v>
      </c>
      <c r="O761" s="100" t="s">
        <v>2336</v>
      </c>
      <c r="P761" t="s">
        <v>116</v>
      </c>
    </row>
    <row r="762" spans="12:16" x14ac:dyDescent="0.35">
      <c r="L762" s="95">
        <v>740459</v>
      </c>
      <c r="M762" s="96" t="s">
        <v>2321</v>
      </c>
      <c r="N762" s="96" t="s">
        <v>5676</v>
      </c>
      <c r="O762" s="97" t="s">
        <v>2339</v>
      </c>
      <c r="P762" t="s">
        <v>116</v>
      </c>
    </row>
    <row r="763" spans="12:16" x14ac:dyDescent="0.35">
      <c r="L763" s="98">
        <v>740612</v>
      </c>
      <c r="M763" s="99" t="s">
        <v>2323</v>
      </c>
      <c r="N763" s="99" t="s">
        <v>2324</v>
      </c>
      <c r="O763" s="100" t="s">
        <v>2342</v>
      </c>
      <c r="P763" t="s">
        <v>116</v>
      </c>
    </row>
    <row r="764" spans="12:16" x14ac:dyDescent="0.35">
      <c r="L764" s="95">
        <v>740615</v>
      </c>
      <c r="M764" s="96" t="s">
        <v>2326</v>
      </c>
      <c r="N764" s="96" t="s">
        <v>5677</v>
      </c>
      <c r="O764" s="97" t="s">
        <v>2345</v>
      </c>
      <c r="P764" t="s">
        <v>116</v>
      </c>
    </row>
    <row r="765" spans="12:16" x14ac:dyDescent="0.35">
      <c r="L765" s="98">
        <v>740617</v>
      </c>
      <c r="M765" s="99" t="s">
        <v>2328</v>
      </c>
      <c r="N765" s="99" t="s">
        <v>2329</v>
      </c>
      <c r="O765" s="100" t="s">
        <v>2348</v>
      </c>
      <c r="P765" t="s">
        <v>116</v>
      </c>
    </row>
    <row r="766" spans="12:16" x14ac:dyDescent="0.35">
      <c r="L766" s="95">
        <v>740618</v>
      </c>
      <c r="M766" s="96" t="s">
        <v>2331</v>
      </c>
      <c r="N766" s="96" t="s">
        <v>2332</v>
      </c>
      <c r="O766" s="97" t="s">
        <v>2351</v>
      </c>
      <c r="P766" t="s">
        <v>116</v>
      </c>
    </row>
    <row r="767" spans="12:16" x14ac:dyDescent="0.35">
      <c r="L767" s="98">
        <v>740657</v>
      </c>
      <c r="M767" s="99" t="s">
        <v>2334</v>
      </c>
      <c r="N767" s="99" t="s">
        <v>2335</v>
      </c>
      <c r="O767" s="100" t="s">
        <v>2354</v>
      </c>
      <c r="P767" t="s">
        <v>116</v>
      </c>
    </row>
    <row r="768" spans="12:16" x14ac:dyDescent="0.35">
      <c r="L768" s="95">
        <v>740664</v>
      </c>
      <c r="M768" s="96" t="s">
        <v>2337</v>
      </c>
      <c r="N768" s="96" t="s">
        <v>2338</v>
      </c>
      <c r="O768" s="97" t="s">
        <v>2357</v>
      </c>
      <c r="P768" t="s">
        <v>116</v>
      </c>
    </row>
    <row r="769" spans="12:16" x14ac:dyDescent="0.35">
      <c r="L769" s="98">
        <v>740665</v>
      </c>
      <c r="M769" s="99" t="s">
        <v>2340</v>
      </c>
      <c r="N769" s="99" t="s">
        <v>2341</v>
      </c>
      <c r="O769" s="100" t="s">
        <v>2360</v>
      </c>
      <c r="P769" t="s">
        <v>116</v>
      </c>
    </row>
    <row r="770" spans="12:16" x14ac:dyDescent="0.35">
      <c r="L770" s="95">
        <v>740666</v>
      </c>
      <c r="M770" s="96" t="s">
        <v>2343</v>
      </c>
      <c r="N770" s="96" t="s">
        <v>2344</v>
      </c>
      <c r="O770" s="97" t="s">
        <v>2363</v>
      </c>
      <c r="P770" t="s">
        <v>116</v>
      </c>
    </row>
    <row r="771" spans="12:16" x14ac:dyDescent="0.35">
      <c r="L771" s="98">
        <v>740668</v>
      </c>
      <c r="M771" s="99" t="s">
        <v>2346</v>
      </c>
      <c r="N771" s="99" t="s">
        <v>2347</v>
      </c>
      <c r="O771" s="100" t="s">
        <v>2366</v>
      </c>
      <c r="P771" t="s">
        <v>116</v>
      </c>
    </row>
    <row r="772" spans="12:16" x14ac:dyDescent="0.35">
      <c r="L772" s="95">
        <v>740669</v>
      </c>
      <c r="M772" s="96" t="s">
        <v>2349</v>
      </c>
      <c r="N772" s="96" t="s">
        <v>2350</v>
      </c>
      <c r="O772" s="97" t="s">
        <v>2369</v>
      </c>
      <c r="P772" t="s">
        <v>116</v>
      </c>
    </row>
    <row r="773" spans="12:16" x14ac:dyDescent="0.35">
      <c r="L773" s="98">
        <v>740671</v>
      </c>
      <c r="M773" s="99" t="s">
        <v>2352</v>
      </c>
      <c r="N773" s="99" t="s">
        <v>2353</v>
      </c>
      <c r="O773" s="100" t="s">
        <v>2372</v>
      </c>
      <c r="P773" t="s">
        <v>116</v>
      </c>
    </row>
    <row r="774" spans="12:16" x14ac:dyDescent="0.35">
      <c r="L774" s="95">
        <v>740672</v>
      </c>
      <c r="M774" s="96" t="s">
        <v>2355</v>
      </c>
      <c r="N774" s="96" t="s">
        <v>2356</v>
      </c>
      <c r="O774" s="97" t="s">
        <v>2375</v>
      </c>
      <c r="P774" t="s">
        <v>116</v>
      </c>
    </row>
    <row r="775" spans="12:16" x14ac:dyDescent="0.35">
      <c r="L775" s="98">
        <v>740674</v>
      </c>
      <c r="M775" s="99" t="s">
        <v>2358</v>
      </c>
      <c r="N775" s="99" t="s">
        <v>2359</v>
      </c>
      <c r="O775" s="100" t="s">
        <v>2378</v>
      </c>
      <c r="P775" t="s">
        <v>116</v>
      </c>
    </row>
    <row r="776" spans="12:16" x14ac:dyDescent="0.35">
      <c r="L776" s="95">
        <v>740675</v>
      </c>
      <c r="M776" s="96" t="s">
        <v>2361</v>
      </c>
      <c r="N776" s="96" t="s">
        <v>2362</v>
      </c>
      <c r="O776" s="97" t="s">
        <v>2381</v>
      </c>
      <c r="P776" t="s">
        <v>116</v>
      </c>
    </row>
    <row r="777" spans="12:16" x14ac:dyDescent="0.35">
      <c r="L777" s="98">
        <v>740677</v>
      </c>
      <c r="M777" s="99" t="s">
        <v>2364</v>
      </c>
      <c r="N777" s="99" t="s">
        <v>2365</v>
      </c>
      <c r="O777" s="100" t="s">
        <v>2384</v>
      </c>
      <c r="P777" t="s">
        <v>116</v>
      </c>
    </row>
    <row r="778" spans="12:16" x14ac:dyDescent="0.35">
      <c r="L778" s="95">
        <v>740678</v>
      </c>
      <c r="M778" s="96" t="s">
        <v>2367</v>
      </c>
      <c r="N778" s="96" t="s">
        <v>2368</v>
      </c>
      <c r="O778" s="97" t="s">
        <v>138</v>
      </c>
      <c r="P778" t="s">
        <v>116</v>
      </c>
    </row>
    <row r="779" spans="12:16" x14ac:dyDescent="0.35">
      <c r="L779" s="98">
        <v>740681</v>
      </c>
      <c r="M779" s="99" t="s">
        <v>2370</v>
      </c>
      <c r="N779" s="99" t="s">
        <v>2371</v>
      </c>
      <c r="O779" s="100" t="s">
        <v>2388</v>
      </c>
      <c r="P779" t="s">
        <v>116</v>
      </c>
    </row>
    <row r="780" spans="12:16" x14ac:dyDescent="0.35">
      <c r="L780" s="95">
        <v>740717</v>
      </c>
      <c r="M780" s="96" t="s">
        <v>2373</v>
      </c>
      <c r="N780" s="96" t="s">
        <v>2374</v>
      </c>
      <c r="O780" s="97" t="s">
        <v>138</v>
      </c>
      <c r="P780" t="s">
        <v>116</v>
      </c>
    </row>
    <row r="781" spans="12:16" x14ac:dyDescent="0.35">
      <c r="L781" s="98">
        <v>740732</v>
      </c>
      <c r="M781" s="99" t="s">
        <v>2376</v>
      </c>
      <c r="N781" s="99" t="s">
        <v>2377</v>
      </c>
      <c r="O781" s="100" t="s">
        <v>2393</v>
      </c>
      <c r="P781" t="s">
        <v>116</v>
      </c>
    </row>
    <row r="782" spans="12:16" x14ac:dyDescent="0.35">
      <c r="L782" s="95">
        <v>740733</v>
      </c>
      <c r="M782" s="96" t="s">
        <v>2379</v>
      </c>
      <c r="N782" s="96" t="s">
        <v>2380</v>
      </c>
      <c r="O782" s="97" t="s">
        <v>2396</v>
      </c>
      <c r="P782" t="s">
        <v>116</v>
      </c>
    </row>
    <row r="783" spans="12:16" x14ac:dyDescent="0.35">
      <c r="L783" s="98">
        <v>740735</v>
      </c>
      <c r="M783" s="99" t="s">
        <v>2382</v>
      </c>
      <c r="N783" s="99" t="s">
        <v>2383</v>
      </c>
      <c r="O783" s="100" t="s">
        <v>2399</v>
      </c>
      <c r="P783" t="s">
        <v>116</v>
      </c>
    </row>
    <row r="784" spans="12:16" x14ac:dyDescent="0.35">
      <c r="L784" s="95">
        <v>740870</v>
      </c>
      <c r="M784" s="96" t="s">
        <v>2385</v>
      </c>
      <c r="N784" s="96" t="s">
        <v>5678</v>
      </c>
      <c r="O784" s="97" t="s">
        <v>2402</v>
      </c>
      <c r="P784" t="s">
        <v>116</v>
      </c>
    </row>
    <row r="785" spans="12:16" x14ac:dyDescent="0.35">
      <c r="L785" s="98">
        <v>740873</v>
      </c>
      <c r="M785" s="99" t="s">
        <v>2386</v>
      </c>
      <c r="N785" s="99" t="s">
        <v>2387</v>
      </c>
      <c r="O785" s="100" t="s">
        <v>2405</v>
      </c>
      <c r="P785" t="s">
        <v>116</v>
      </c>
    </row>
    <row r="786" spans="12:16" x14ac:dyDescent="0.35">
      <c r="L786" s="95">
        <v>740874</v>
      </c>
      <c r="M786" s="96" t="s">
        <v>2389</v>
      </c>
      <c r="N786" s="96" t="s">
        <v>2390</v>
      </c>
      <c r="O786" s="97" t="s">
        <v>2408</v>
      </c>
      <c r="P786" t="s">
        <v>116</v>
      </c>
    </row>
    <row r="787" spans="12:16" x14ac:dyDescent="0.35">
      <c r="L787" s="98">
        <v>740883</v>
      </c>
      <c r="M787" s="99" t="s">
        <v>2391</v>
      </c>
      <c r="N787" s="99" t="s">
        <v>2392</v>
      </c>
      <c r="O787" s="100" t="s">
        <v>2410</v>
      </c>
      <c r="P787" t="s">
        <v>116</v>
      </c>
    </row>
    <row r="788" spans="12:16" x14ac:dyDescent="0.35">
      <c r="L788" s="95">
        <v>740884</v>
      </c>
      <c r="M788" s="96" t="s">
        <v>2394</v>
      </c>
      <c r="N788" s="96" t="s">
        <v>2395</v>
      </c>
      <c r="O788" s="97" t="s">
        <v>2413</v>
      </c>
      <c r="P788" t="s">
        <v>116</v>
      </c>
    </row>
    <row r="789" spans="12:16" x14ac:dyDescent="0.35">
      <c r="L789" s="98">
        <v>744701</v>
      </c>
      <c r="M789" s="99" t="s">
        <v>2397</v>
      </c>
      <c r="N789" s="99" t="s">
        <v>2398</v>
      </c>
      <c r="O789" s="100" t="s">
        <v>2416</v>
      </c>
      <c r="P789" t="s">
        <v>116</v>
      </c>
    </row>
    <row r="790" spans="12:16" x14ac:dyDescent="0.35">
      <c r="L790" s="95">
        <v>750172</v>
      </c>
      <c r="M790" s="96" t="s">
        <v>2400</v>
      </c>
      <c r="N790" s="96" t="s">
        <v>2401</v>
      </c>
      <c r="O790" s="97" t="s">
        <v>2419</v>
      </c>
      <c r="P790" t="s">
        <v>116</v>
      </c>
    </row>
    <row r="791" spans="12:16" x14ac:dyDescent="0.35">
      <c r="L791" s="98">
        <v>750175</v>
      </c>
      <c r="M791" s="99" t="s">
        <v>2403</v>
      </c>
      <c r="N791" s="99" t="s">
        <v>2404</v>
      </c>
      <c r="O791" s="100" t="s">
        <v>138</v>
      </c>
      <c r="P791" t="s">
        <v>116</v>
      </c>
    </row>
    <row r="792" spans="12:16" x14ac:dyDescent="0.35">
      <c r="L792" s="95">
        <v>750177</v>
      </c>
      <c r="M792" s="96" t="s">
        <v>2406</v>
      </c>
      <c r="N792" s="96" t="s">
        <v>2407</v>
      </c>
      <c r="O792" s="97" t="s">
        <v>2424</v>
      </c>
      <c r="P792" t="s">
        <v>116</v>
      </c>
    </row>
    <row r="793" spans="12:16" x14ac:dyDescent="0.35">
      <c r="L793" s="98">
        <v>750178</v>
      </c>
      <c r="M793" s="99" t="s">
        <v>2409</v>
      </c>
      <c r="N793" s="99" t="s">
        <v>5679</v>
      </c>
      <c r="O793" s="100" t="s">
        <v>2427</v>
      </c>
      <c r="P793" t="s">
        <v>116</v>
      </c>
    </row>
    <row r="794" spans="12:16" x14ac:dyDescent="0.35">
      <c r="L794" s="95">
        <v>750179</v>
      </c>
      <c r="M794" s="96" t="s">
        <v>2411</v>
      </c>
      <c r="N794" s="96" t="s">
        <v>2412</v>
      </c>
      <c r="O794" s="97" t="s">
        <v>2430</v>
      </c>
      <c r="P794" t="s">
        <v>116</v>
      </c>
    </row>
    <row r="795" spans="12:16" x14ac:dyDescent="0.35">
      <c r="L795" s="98">
        <v>750211</v>
      </c>
      <c r="M795" s="99" t="s">
        <v>2414</v>
      </c>
      <c r="N795" s="99" t="s">
        <v>2415</v>
      </c>
      <c r="O795" s="100" t="s">
        <v>2433</v>
      </c>
      <c r="P795" t="s">
        <v>116</v>
      </c>
    </row>
    <row r="796" spans="12:16" x14ac:dyDescent="0.35">
      <c r="L796" s="95">
        <v>750340</v>
      </c>
      <c r="M796" s="96" t="s">
        <v>5513</v>
      </c>
      <c r="N796" s="96" t="s">
        <v>5680</v>
      </c>
      <c r="O796" s="97" t="s">
        <v>2436</v>
      </c>
      <c r="P796" t="s">
        <v>116</v>
      </c>
    </row>
    <row r="797" spans="12:16" x14ac:dyDescent="0.35">
      <c r="L797" s="98">
        <v>750347</v>
      </c>
      <c r="M797" s="99" t="s">
        <v>2417</v>
      </c>
      <c r="N797" s="99" t="s">
        <v>2418</v>
      </c>
      <c r="O797" s="100" t="s">
        <v>2439</v>
      </c>
      <c r="P797" t="s">
        <v>116</v>
      </c>
    </row>
    <row r="798" spans="12:16" x14ac:dyDescent="0.35">
      <c r="L798" s="95">
        <v>750348</v>
      </c>
      <c r="M798" s="96" t="s">
        <v>2420</v>
      </c>
      <c r="N798" s="96" t="s">
        <v>2421</v>
      </c>
      <c r="O798" s="97" t="s">
        <v>2442</v>
      </c>
      <c r="P798" t="s">
        <v>116</v>
      </c>
    </row>
    <row r="799" spans="12:16" x14ac:dyDescent="0.35">
      <c r="L799" s="98">
        <v>750349</v>
      </c>
      <c r="M799" s="99" t="s">
        <v>2422</v>
      </c>
      <c r="N799" s="99" t="s">
        <v>2423</v>
      </c>
      <c r="O799" s="100" t="s">
        <v>138</v>
      </c>
      <c r="P799" t="s">
        <v>116</v>
      </c>
    </row>
    <row r="800" spans="12:16" x14ac:dyDescent="0.35">
      <c r="L800" s="95">
        <v>750371</v>
      </c>
      <c r="M800" s="96" t="s">
        <v>2425</v>
      </c>
      <c r="N800" s="96" t="s">
        <v>2426</v>
      </c>
      <c r="O800" s="97" t="s">
        <v>138</v>
      </c>
      <c r="P800" t="s">
        <v>116</v>
      </c>
    </row>
    <row r="801" spans="12:16" x14ac:dyDescent="0.35">
      <c r="L801" s="98">
        <v>750422</v>
      </c>
      <c r="M801" s="99" t="s">
        <v>2428</v>
      </c>
      <c r="N801" s="99" t="s">
        <v>2429</v>
      </c>
      <c r="O801" s="100" t="s">
        <v>2449</v>
      </c>
      <c r="P801" t="s">
        <v>116</v>
      </c>
    </row>
    <row r="802" spans="12:16" x14ac:dyDescent="0.35">
      <c r="L802" s="95">
        <v>750423</v>
      </c>
      <c r="M802" s="96" t="s">
        <v>2431</v>
      </c>
      <c r="N802" s="96" t="s">
        <v>2432</v>
      </c>
      <c r="O802" s="97" t="s">
        <v>2452</v>
      </c>
      <c r="P802" t="s">
        <v>116</v>
      </c>
    </row>
    <row r="803" spans="12:16" x14ac:dyDescent="0.35">
      <c r="L803" s="98">
        <v>750426</v>
      </c>
      <c r="M803" s="99" t="s">
        <v>2434</v>
      </c>
      <c r="N803" s="99" t="s">
        <v>2435</v>
      </c>
      <c r="O803" s="100" t="s">
        <v>2454</v>
      </c>
      <c r="P803" t="s">
        <v>116</v>
      </c>
    </row>
    <row r="804" spans="12:16" x14ac:dyDescent="0.35">
      <c r="L804" s="95">
        <v>750427</v>
      </c>
      <c r="M804" s="96" t="s">
        <v>2437</v>
      </c>
      <c r="N804" s="96" t="s">
        <v>2438</v>
      </c>
      <c r="O804" s="97" t="s">
        <v>138</v>
      </c>
      <c r="P804" t="s">
        <v>116</v>
      </c>
    </row>
    <row r="805" spans="12:16" x14ac:dyDescent="0.35">
      <c r="L805" s="98">
        <v>750429</v>
      </c>
      <c r="M805" s="99" t="s">
        <v>2440</v>
      </c>
      <c r="N805" s="99" t="s">
        <v>2441</v>
      </c>
      <c r="O805" s="100" t="s">
        <v>2459</v>
      </c>
      <c r="P805" t="s">
        <v>116</v>
      </c>
    </row>
    <row r="806" spans="12:16" x14ac:dyDescent="0.35">
      <c r="L806" s="95">
        <v>750440</v>
      </c>
      <c r="M806" s="96" t="s">
        <v>2443</v>
      </c>
      <c r="N806" s="96" t="s">
        <v>2444</v>
      </c>
      <c r="O806" s="97" t="s">
        <v>2462</v>
      </c>
      <c r="P806" t="s">
        <v>116</v>
      </c>
    </row>
    <row r="807" spans="12:16" x14ac:dyDescent="0.35">
      <c r="L807" s="98">
        <v>750570</v>
      </c>
      <c r="M807" s="99" t="s">
        <v>2445</v>
      </c>
      <c r="N807" s="99" t="s">
        <v>2446</v>
      </c>
      <c r="O807" s="100" t="s">
        <v>2465</v>
      </c>
      <c r="P807" t="s">
        <v>116</v>
      </c>
    </row>
    <row r="808" spans="12:16" x14ac:dyDescent="0.35">
      <c r="L808" s="95">
        <v>750581</v>
      </c>
      <c r="M808" s="96" t="s">
        <v>2447</v>
      </c>
      <c r="N808" s="96" t="s">
        <v>2448</v>
      </c>
      <c r="O808" s="97" t="s">
        <v>2468</v>
      </c>
      <c r="P808" t="s">
        <v>116</v>
      </c>
    </row>
    <row r="809" spans="12:16" x14ac:dyDescent="0.35">
      <c r="L809" s="98">
        <v>750582</v>
      </c>
      <c r="M809" s="99" t="s">
        <v>2450</v>
      </c>
      <c r="N809" s="99" t="s">
        <v>2451</v>
      </c>
      <c r="O809" s="100" t="s">
        <v>2470</v>
      </c>
      <c r="P809" t="s">
        <v>116</v>
      </c>
    </row>
    <row r="810" spans="12:16" x14ac:dyDescent="0.35">
      <c r="L810" s="95">
        <v>750583</v>
      </c>
      <c r="M810" s="96" t="s">
        <v>2453</v>
      </c>
      <c r="N810" s="96" t="s">
        <v>5681</v>
      </c>
      <c r="O810" s="97" t="s">
        <v>2473</v>
      </c>
      <c r="P810" t="s">
        <v>116</v>
      </c>
    </row>
    <row r="811" spans="12:16" x14ac:dyDescent="0.35">
      <c r="L811" s="98">
        <v>750600</v>
      </c>
      <c r="M811" s="99" t="s">
        <v>2455</v>
      </c>
      <c r="N811" s="99" t="s">
        <v>2456</v>
      </c>
      <c r="O811" s="100" t="s">
        <v>2476</v>
      </c>
      <c r="P811" t="s">
        <v>116</v>
      </c>
    </row>
    <row r="812" spans="12:16" x14ac:dyDescent="0.35">
      <c r="L812" s="95">
        <v>750611</v>
      </c>
      <c r="M812" s="96" t="s">
        <v>2457</v>
      </c>
      <c r="N812" s="96" t="s">
        <v>2458</v>
      </c>
      <c r="O812" s="97" t="s">
        <v>138</v>
      </c>
      <c r="P812" t="s">
        <v>116</v>
      </c>
    </row>
    <row r="813" spans="12:16" x14ac:dyDescent="0.35">
      <c r="L813" s="98">
        <v>750612</v>
      </c>
      <c r="M813" s="99" t="s">
        <v>2460</v>
      </c>
      <c r="N813" s="99" t="s">
        <v>2461</v>
      </c>
      <c r="O813" s="100" t="s">
        <v>138</v>
      </c>
      <c r="P813" t="s">
        <v>116</v>
      </c>
    </row>
    <row r="814" spans="12:16" x14ac:dyDescent="0.35">
      <c r="L814" s="95">
        <v>750663</v>
      </c>
      <c r="M814" s="96" t="s">
        <v>2463</v>
      </c>
      <c r="N814" s="96" t="s">
        <v>2464</v>
      </c>
      <c r="O814" s="97" t="s">
        <v>138</v>
      </c>
      <c r="P814" t="s">
        <v>116</v>
      </c>
    </row>
    <row r="815" spans="12:16" x14ac:dyDescent="0.35">
      <c r="L815" s="98">
        <v>750811</v>
      </c>
      <c r="M815" s="99" t="s">
        <v>2466</v>
      </c>
      <c r="N815" s="99" t="s">
        <v>2467</v>
      </c>
      <c r="O815" s="100" t="s">
        <v>2485</v>
      </c>
      <c r="P815" t="s">
        <v>116</v>
      </c>
    </row>
    <row r="816" spans="12:16" x14ac:dyDescent="0.35">
      <c r="L816" s="95">
        <v>750812</v>
      </c>
      <c r="M816" s="96" t="s">
        <v>2469</v>
      </c>
      <c r="N816" s="96" t="s">
        <v>5682</v>
      </c>
      <c r="O816" s="97" t="s">
        <v>138</v>
      </c>
      <c r="P816" t="s">
        <v>116</v>
      </c>
    </row>
    <row r="817" spans="12:16" x14ac:dyDescent="0.35">
      <c r="L817" s="98">
        <v>750819</v>
      </c>
      <c r="M817" s="99" t="s">
        <v>2471</v>
      </c>
      <c r="N817" s="99" t="s">
        <v>2472</v>
      </c>
      <c r="O817" s="100" t="s">
        <v>138</v>
      </c>
      <c r="P817" t="s">
        <v>116</v>
      </c>
    </row>
    <row r="818" spans="12:16" x14ac:dyDescent="0.35">
      <c r="L818" s="95">
        <v>750835</v>
      </c>
      <c r="M818" s="96" t="s">
        <v>2474</v>
      </c>
      <c r="N818" s="96" t="s">
        <v>2475</v>
      </c>
      <c r="O818" s="97" t="s">
        <v>138</v>
      </c>
      <c r="P818" t="s">
        <v>116</v>
      </c>
    </row>
    <row r="819" spans="12:16" x14ac:dyDescent="0.35">
      <c r="L819" s="98">
        <v>751121</v>
      </c>
      <c r="M819" s="99" t="s">
        <v>2477</v>
      </c>
      <c r="N819" s="99" t="s">
        <v>2478</v>
      </c>
      <c r="O819" s="100" t="s">
        <v>2493</v>
      </c>
      <c r="P819" t="s">
        <v>116</v>
      </c>
    </row>
    <row r="820" spans="12:16" x14ac:dyDescent="0.35">
      <c r="L820" s="95">
        <v>751721</v>
      </c>
      <c r="M820" s="96" t="s">
        <v>2479</v>
      </c>
      <c r="N820" s="96" t="s">
        <v>2480</v>
      </c>
      <c r="O820" s="97" t="s">
        <v>2496</v>
      </c>
      <c r="P820" t="s">
        <v>116</v>
      </c>
    </row>
    <row r="821" spans="12:16" x14ac:dyDescent="0.35">
      <c r="L821" s="98">
        <v>754221</v>
      </c>
      <c r="M821" s="99" t="s">
        <v>2481</v>
      </c>
      <c r="N821" s="99" t="s">
        <v>2482</v>
      </c>
      <c r="O821" s="100" t="s">
        <v>138</v>
      </c>
      <c r="P821" t="s">
        <v>116</v>
      </c>
    </row>
    <row r="822" spans="12:16" x14ac:dyDescent="0.35">
      <c r="L822" s="95">
        <v>760111</v>
      </c>
      <c r="M822" s="96" t="s">
        <v>2483</v>
      </c>
      <c r="N822" s="96" t="s">
        <v>2484</v>
      </c>
      <c r="O822" s="97" t="s">
        <v>2501</v>
      </c>
      <c r="P822" t="s">
        <v>116</v>
      </c>
    </row>
    <row r="823" spans="12:16" x14ac:dyDescent="0.35">
      <c r="L823" s="98">
        <v>760130</v>
      </c>
      <c r="M823" s="99" t="s">
        <v>2486</v>
      </c>
      <c r="N823" s="99" t="s">
        <v>5683</v>
      </c>
      <c r="O823" s="100" t="s">
        <v>2503</v>
      </c>
      <c r="P823" t="s">
        <v>116</v>
      </c>
    </row>
    <row r="824" spans="12:16" x14ac:dyDescent="0.35">
      <c r="L824" s="95">
        <v>760330</v>
      </c>
      <c r="M824" s="96" t="s">
        <v>2487</v>
      </c>
      <c r="N824" s="96" t="s">
        <v>2488</v>
      </c>
      <c r="O824" s="97" t="s">
        <v>138</v>
      </c>
      <c r="P824" t="s">
        <v>116</v>
      </c>
    </row>
    <row r="825" spans="12:16" x14ac:dyDescent="0.35">
      <c r="L825" s="98">
        <v>760350</v>
      </c>
      <c r="M825" s="99" t="s">
        <v>2489</v>
      </c>
      <c r="N825" s="99" t="s">
        <v>2490</v>
      </c>
      <c r="O825" s="100" t="s">
        <v>2508</v>
      </c>
      <c r="P825" t="s">
        <v>116</v>
      </c>
    </row>
    <row r="826" spans="12:16" x14ac:dyDescent="0.35">
      <c r="L826" s="95">
        <v>760511</v>
      </c>
      <c r="M826" s="96" t="s">
        <v>2491</v>
      </c>
      <c r="N826" s="96" t="s">
        <v>2492</v>
      </c>
      <c r="O826" s="97" t="s">
        <v>2511</v>
      </c>
      <c r="P826" t="s">
        <v>116</v>
      </c>
    </row>
    <row r="827" spans="12:16" x14ac:dyDescent="0.35">
      <c r="L827" s="98">
        <v>760512</v>
      </c>
      <c r="M827" s="99" t="s">
        <v>2494</v>
      </c>
      <c r="N827" s="99" t="s">
        <v>2495</v>
      </c>
      <c r="O827" s="100" t="s">
        <v>138</v>
      </c>
      <c r="P827" t="s">
        <v>116</v>
      </c>
    </row>
    <row r="828" spans="12:16" x14ac:dyDescent="0.35">
      <c r="L828" s="95">
        <v>811143</v>
      </c>
      <c r="M828" s="96" t="s">
        <v>2497</v>
      </c>
      <c r="N828" s="96" t="s">
        <v>2498</v>
      </c>
      <c r="O828" s="97" t="s">
        <v>138</v>
      </c>
      <c r="P828" t="s">
        <v>116</v>
      </c>
    </row>
    <row r="829" spans="12:16" x14ac:dyDescent="0.35">
      <c r="L829" s="98">
        <v>811144</v>
      </c>
      <c r="M829" s="99" t="s">
        <v>2499</v>
      </c>
      <c r="N829" s="99" t="s">
        <v>2500</v>
      </c>
      <c r="O829" s="100" t="s">
        <v>2516</v>
      </c>
      <c r="P829" t="s">
        <v>116</v>
      </c>
    </row>
    <row r="830" spans="12:16" x14ac:dyDescent="0.35">
      <c r="L830" s="95">
        <v>811145</v>
      </c>
      <c r="M830" s="96" t="s">
        <v>2502</v>
      </c>
      <c r="N830" s="96" t="s">
        <v>5684</v>
      </c>
      <c r="O830" s="97" t="s">
        <v>2519</v>
      </c>
      <c r="P830" t="s">
        <v>116</v>
      </c>
    </row>
    <row r="831" spans="12:16" x14ac:dyDescent="0.35">
      <c r="L831" s="98">
        <v>811146</v>
      </c>
      <c r="M831" s="99" t="s">
        <v>2504</v>
      </c>
      <c r="N831" s="99" t="s">
        <v>2505</v>
      </c>
      <c r="O831" s="100" t="s">
        <v>2522</v>
      </c>
      <c r="P831" t="s">
        <v>116</v>
      </c>
    </row>
    <row r="832" spans="12:16" x14ac:dyDescent="0.35">
      <c r="L832" s="95">
        <v>811147</v>
      </c>
      <c r="M832" s="96" t="s">
        <v>2506</v>
      </c>
      <c r="N832" s="96" t="s">
        <v>2507</v>
      </c>
      <c r="O832" s="97" t="s">
        <v>2525</v>
      </c>
      <c r="P832" t="s">
        <v>116</v>
      </c>
    </row>
    <row r="833" spans="12:16" x14ac:dyDescent="0.35">
      <c r="L833" s="98">
        <v>811149</v>
      </c>
      <c r="M833" s="99" t="s">
        <v>2509</v>
      </c>
      <c r="N833" s="99" t="s">
        <v>2510</v>
      </c>
      <c r="O833" s="100" t="s">
        <v>2528</v>
      </c>
      <c r="P833" t="s">
        <v>116</v>
      </c>
    </row>
    <row r="834" spans="12:16" x14ac:dyDescent="0.35">
      <c r="L834" s="95">
        <v>811600</v>
      </c>
      <c r="M834" s="96" t="s">
        <v>2512</v>
      </c>
      <c r="N834" s="96" t="s">
        <v>5685</v>
      </c>
      <c r="O834" s="97" t="s">
        <v>138</v>
      </c>
      <c r="P834" t="s">
        <v>116</v>
      </c>
    </row>
    <row r="835" spans="12:16" x14ac:dyDescent="0.35">
      <c r="L835" s="98">
        <v>811601</v>
      </c>
      <c r="M835" s="99" t="s">
        <v>2513</v>
      </c>
      <c r="N835" s="99" t="s">
        <v>5686</v>
      </c>
      <c r="O835" s="100" t="s">
        <v>2533</v>
      </c>
      <c r="P835" t="s">
        <v>116</v>
      </c>
    </row>
    <row r="836" spans="12:16" x14ac:dyDescent="0.35">
      <c r="L836" s="95">
        <v>812223</v>
      </c>
      <c r="M836" s="96" t="s">
        <v>2514</v>
      </c>
      <c r="N836" s="96" t="s">
        <v>2515</v>
      </c>
      <c r="O836" s="97" t="s">
        <v>2535</v>
      </c>
      <c r="P836" t="s">
        <v>116</v>
      </c>
    </row>
    <row r="837" spans="12:16" x14ac:dyDescent="0.35">
      <c r="L837" s="98">
        <v>812224</v>
      </c>
      <c r="M837" s="99" t="s">
        <v>2517</v>
      </c>
      <c r="N837" s="99" t="s">
        <v>2518</v>
      </c>
      <c r="O837" s="100" t="s">
        <v>138</v>
      </c>
      <c r="P837" t="s">
        <v>116</v>
      </c>
    </row>
    <row r="838" spans="12:16" x14ac:dyDescent="0.35">
      <c r="L838" s="95">
        <v>812225</v>
      </c>
      <c r="M838" s="96" t="s">
        <v>2520</v>
      </c>
      <c r="N838" s="96" t="s">
        <v>2521</v>
      </c>
      <c r="O838" s="97" t="s">
        <v>138</v>
      </c>
      <c r="P838" t="s">
        <v>116</v>
      </c>
    </row>
    <row r="839" spans="12:16" x14ac:dyDescent="0.35">
      <c r="L839" s="98">
        <v>812226</v>
      </c>
      <c r="M839" s="99" t="s">
        <v>2523</v>
      </c>
      <c r="N839" s="99" t="s">
        <v>2524</v>
      </c>
      <c r="O839" s="100" t="s">
        <v>138</v>
      </c>
      <c r="P839" t="s">
        <v>116</v>
      </c>
    </row>
    <row r="840" spans="12:16" x14ac:dyDescent="0.35">
      <c r="L840" s="95">
        <v>812410</v>
      </c>
      <c r="M840" s="96" t="s">
        <v>5514</v>
      </c>
      <c r="N840" s="96" t="s">
        <v>5687</v>
      </c>
      <c r="O840" s="97" t="s">
        <v>2544</v>
      </c>
      <c r="P840" t="s">
        <v>116</v>
      </c>
    </row>
    <row r="841" spans="12:16" x14ac:dyDescent="0.35">
      <c r="L841" s="98">
        <v>812420</v>
      </c>
      <c r="M841" s="99" t="s">
        <v>5515</v>
      </c>
      <c r="N841" s="99" t="s">
        <v>5688</v>
      </c>
      <c r="O841" s="100" t="s">
        <v>2547</v>
      </c>
      <c r="P841" t="s">
        <v>116</v>
      </c>
    </row>
    <row r="842" spans="12:16" x14ac:dyDescent="0.35">
      <c r="L842" s="95">
        <v>812430</v>
      </c>
      <c r="M842" s="96" t="s">
        <v>5516</v>
      </c>
      <c r="N842" s="96" t="s">
        <v>5689</v>
      </c>
      <c r="O842" s="97" t="s">
        <v>2550</v>
      </c>
      <c r="P842" t="s">
        <v>116</v>
      </c>
    </row>
    <row r="843" spans="12:16" x14ac:dyDescent="0.35">
      <c r="L843" s="98">
        <v>812926</v>
      </c>
      <c r="M843" s="99" t="s">
        <v>2526</v>
      </c>
      <c r="N843" s="99" t="s">
        <v>2527</v>
      </c>
      <c r="O843" s="100" t="s">
        <v>2553</v>
      </c>
      <c r="P843" t="s">
        <v>116</v>
      </c>
    </row>
    <row r="844" spans="12:16" x14ac:dyDescent="0.35">
      <c r="L844" s="95">
        <v>812928</v>
      </c>
      <c r="M844" s="96" t="s">
        <v>2529</v>
      </c>
      <c r="N844" s="96" t="s">
        <v>2530</v>
      </c>
      <c r="O844" s="97" t="s">
        <v>2556</v>
      </c>
      <c r="P844" t="s">
        <v>116</v>
      </c>
    </row>
    <row r="845" spans="12:16" x14ac:dyDescent="0.35">
      <c r="L845" s="98">
        <v>813228</v>
      </c>
      <c r="M845" s="99" t="s">
        <v>2531</v>
      </c>
      <c r="N845" s="99" t="s">
        <v>2532</v>
      </c>
      <c r="O845" s="100" t="s">
        <v>2559</v>
      </c>
      <c r="P845" t="s">
        <v>116</v>
      </c>
    </row>
    <row r="846" spans="12:16" x14ac:dyDescent="0.35">
      <c r="L846" s="95">
        <v>813231</v>
      </c>
      <c r="M846" s="96" t="s">
        <v>2534</v>
      </c>
      <c r="N846" s="96" t="s">
        <v>5690</v>
      </c>
      <c r="O846" s="97" t="s">
        <v>2562</v>
      </c>
      <c r="P846" t="s">
        <v>116</v>
      </c>
    </row>
    <row r="847" spans="12:16" x14ac:dyDescent="0.35">
      <c r="L847" s="98">
        <v>813301</v>
      </c>
      <c r="M847" s="99" t="s">
        <v>2536</v>
      </c>
      <c r="N847" s="99" t="s">
        <v>2537</v>
      </c>
      <c r="O847" s="100" t="s">
        <v>138</v>
      </c>
      <c r="P847" t="s">
        <v>116</v>
      </c>
    </row>
    <row r="848" spans="12:16" x14ac:dyDescent="0.35">
      <c r="L848" s="95">
        <v>813321</v>
      </c>
      <c r="M848" s="96" t="s">
        <v>5517</v>
      </c>
      <c r="N848" s="96" t="s">
        <v>2539</v>
      </c>
      <c r="O848" s="97" t="s">
        <v>2567</v>
      </c>
      <c r="P848" t="s">
        <v>116</v>
      </c>
    </row>
    <row r="849" spans="12:16" x14ac:dyDescent="0.35">
      <c r="L849" s="98">
        <v>813400</v>
      </c>
      <c r="M849" s="99" t="s">
        <v>2540</v>
      </c>
      <c r="N849" s="99" t="s">
        <v>2541</v>
      </c>
      <c r="O849" s="100" t="s">
        <v>2570</v>
      </c>
      <c r="P849" t="s">
        <v>116</v>
      </c>
    </row>
    <row r="850" spans="12:16" x14ac:dyDescent="0.35">
      <c r="L850" s="95">
        <v>821111</v>
      </c>
      <c r="M850" s="96" t="s">
        <v>2542</v>
      </c>
      <c r="N850" s="96" t="s">
        <v>2543</v>
      </c>
      <c r="O850" s="97" t="s">
        <v>2573</v>
      </c>
      <c r="P850" t="s">
        <v>116</v>
      </c>
    </row>
    <row r="851" spans="12:16" x14ac:dyDescent="0.35">
      <c r="L851" s="98">
        <v>821112</v>
      </c>
      <c r="M851" s="99" t="s">
        <v>2545</v>
      </c>
      <c r="N851" s="99" t="s">
        <v>2546</v>
      </c>
      <c r="O851" s="100" t="s">
        <v>2576</v>
      </c>
      <c r="P851" t="s">
        <v>116</v>
      </c>
    </row>
    <row r="852" spans="12:16" x14ac:dyDescent="0.35">
      <c r="L852" s="95">
        <v>821113</v>
      </c>
      <c r="M852" s="96" t="s">
        <v>2548</v>
      </c>
      <c r="N852" s="96" t="s">
        <v>2549</v>
      </c>
      <c r="O852" s="97" t="s">
        <v>2579</v>
      </c>
      <c r="P852" t="s">
        <v>116</v>
      </c>
    </row>
    <row r="853" spans="12:16" x14ac:dyDescent="0.35">
      <c r="L853" s="98">
        <v>821115</v>
      </c>
      <c r="M853" s="99" t="s">
        <v>2551</v>
      </c>
      <c r="N853" s="99" t="s">
        <v>2552</v>
      </c>
      <c r="O853" s="100" t="s">
        <v>2582</v>
      </c>
      <c r="P853" t="s">
        <v>116</v>
      </c>
    </row>
    <row r="854" spans="12:16" x14ac:dyDescent="0.35">
      <c r="L854" s="95">
        <v>821117</v>
      </c>
      <c r="M854" s="96" t="s">
        <v>2554</v>
      </c>
      <c r="N854" s="96" t="s">
        <v>2555</v>
      </c>
      <c r="O854" s="97" t="s">
        <v>2585</v>
      </c>
      <c r="P854" t="s">
        <v>116</v>
      </c>
    </row>
    <row r="855" spans="12:16" x14ac:dyDescent="0.35">
      <c r="L855" s="98">
        <v>821155</v>
      </c>
      <c r="M855" s="99" t="s">
        <v>2557</v>
      </c>
      <c r="N855" s="99" t="s">
        <v>2558</v>
      </c>
      <c r="O855" s="100" t="s">
        <v>2588</v>
      </c>
      <c r="P855" t="s">
        <v>116</v>
      </c>
    </row>
    <row r="856" spans="12:16" x14ac:dyDescent="0.35">
      <c r="L856" s="95">
        <v>821156</v>
      </c>
      <c r="M856" s="96" t="s">
        <v>2560</v>
      </c>
      <c r="N856" s="96" t="s">
        <v>2561</v>
      </c>
      <c r="O856" s="97" t="s">
        <v>2591</v>
      </c>
      <c r="P856" t="s">
        <v>116</v>
      </c>
    </row>
    <row r="857" spans="12:16" x14ac:dyDescent="0.35">
      <c r="L857" s="98">
        <v>821157</v>
      </c>
      <c r="M857" s="99" t="s">
        <v>2563</v>
      </c>
      <c r="N857" s="99" t="s">
        <v>2564</v>
      </c>
      <c r="O857" s="100" t="s">
        <v>2594</v>
      </c>
      <c r="P857" t="s">
        <v>116</v>
      </c>
    </row>
    <row r="858" spans="12:16" x14ac:dyDescent="0.35">
      <c r="L858" s="95">
        <v>822245</v>
      </c>
      <c r="M858" s="96" t="s">
        <v>2565</v>
      </c>
      <c r="N858" s="96" t="s">
        <v>2566</v>
      </c>
      <c r="O858" s="97" t="s">
        <v>2597</v>
      </c>
      <c r="P858" t="s">
        <v>116</v>
      </c>
    </row>
    <row r="859" spans="12:16" x14ac:dyDescent="0.35">
      <c r="L859" s="98">
        <v>822248</v>
      </c>
      <c r="M859" s="99" t="s">
        <v>2568</v>
      </c>
      <c r="N859" s="99" t="s">
        <v>2569</v>
      </c>
      <c r="O859" s="100" t="s">
        <v>2600</v>
      </c>
      <c r="P859" t="s">
        <v>116</v>
      </c>
    </row>
    <row r="860" spans="12:16" x14ac:dyDescent="0.35">
      <c r="L860" s="95">
        <v>822265</v>
      </c>
      <c r="M860" s="96" t="s">
        <v>2571</v>
      </c>
      <c r="N860" s="96" t="s">
        <v>2572</v>
      </c>
      <c r="O860" s="97" t="s">
        <v>138</v>
      </c>
      <c r="P860" t="s">
        <v>116</v>
      </c>
    </row>
    <row r="861" spans="12:16" x14ac:dyDescent="0.35">
      <c r="L861" s="98">
        <v>822268</v>
      </c>
      <c r="M861" s="99" t="s">
        <v>2574</v>
      </c>
      <c r="N861" s="99" t="s">
        <v>2575</v>
      </c>
      <c r="O861" s="100" t="s">
        <v>2605</v>
      </c>
      <c r="P861" t="s">
        <v>116</v>
      </c>
    </row>
    <row r="862" spans="12:16" x14ac:dyDescent="0.35">
      <c r="L862" s="95">
        <v>823111</v>
      </c>
      <c r="M862" s="96" t="s">
        <v>2577</v>
      </c>
      <c r="N862" s="96" t="s">
        <v>2578</v>
      </c>
      <c r="O862" s="97" t="s">
        <v>2608</v>
      </c>
      <c r="P862" t="s">
        <v>116</v>
      </c>
    </row>
    <row r="863" spans="12:16" x14ac:dyDescent="0.35">
      <c r="L863" s="98">
        <v>823243</v>
      </c>
      <c r="M863" s="99" t="s">
        <v>2580</v>
      </c>
      <c r="N863" s="99" t="s">
        <v>2581</v>
      </c>
      <c r="O863" s="100" t="s">
        <v>2611</v>
      </c>
      <c r="P863" t="s">
        <v>116</v>
      </c>
    </row>
    <row r="864" spans="12:16" x14ac:dyDescent="0.35">
      <c r="L864" s="95">
        <v>823244</v>
      </c>
      <c r="M864" s="96" t="s">
        <v>2583</v>
      </c>
      <c r="N864" s="96" t="s">
        <v>2584</v>
      </c>
      <c r="O864" s="97" t="s">
        <v>2613</v>
      </c>
      <c r="P864" t="s">
        <v>116</v>
      </c>
    </row>
    <row r="865" spans="12:16" x14ac:dyDescent="0.35">
      <c r="L865" s="98">
        <v>823248</v>
      </c>
      <c r="M865" s="99" t="s">
        <v>2586</v>
      </c>
      <c r="N865" s="99" t="s">
        <v>2587</v>
      </c>
      <c r="O865" s="100" t="s">
        <v>2616</v>
      </c>
      <c r="P865" t="s">
        <v>116</v>
      </c>
    </row>
    <row r="866" spans="12:16" x14ac:dyDescent="0.35">
      <c r="L866" s="95">
        <v>824462</v>
      </c>
      <c r="M866" s="96" t="s">
        <v>2589</v>
      </c>
      <c r="N866" s="96" t="s">
        <v>2590</v>
      </c>
      <c r="O866" s="97" t="s">
        <v>2619</v>
      </c>
      <c r="P866" t="s">
        <v>116</v>
      </c>
    </row>
    <row r="867" spans="12:16" x14ac:dyDescent="0.35">
      <c r="L867" s="98">
        <v>824464</v>
      </c>
      <c r="M867" s="99" t="s">
        <v>2592</v>
      </c>
      <c r="N867" s="99" t="s">
        <v>2593</v>
      </c>
      <c r="O867" s="100" t="s">
        <v>2622</v>
      </c>
      <c r="P867" t="s">
        <v>116</v>
      </c>
    </row>
    <row r="868" spans="12:16" x14ac:dyDescent="0.35">
      <c r="L868" s="95">
        <v>824466</v>
      </c>
      <c r="M868" s="96" t="s">
        <v>2595</v>
      </c>
      <c r="N868" s="96" t="s">
        <v>2596</v>
      </c>
      <c r="O868" s="97" t="s">
        <v>2625</v>
      </c>
      <c r="P868" t="s">
        <v>116</v>
      </c>
    </row>
    <row r="869" spans="12:16" x14ac:dyDescent="0.35">
      <c r="L869" s="98">
        <v>824468</v>
      </c>
      <c r="M869" s="99" t="s">
        <v>2598</v>
      </c>
      <c r="N869" s="99" t="s">
        <v>2599</v>
      </c>
      <c r="O869" s="100" t="s">
        <v>2628</v>
      </c>
      <c r="P869" t="s">
        <v>116</v>
      </c>
    </row>
    <row r="870" spans="12:16" x14ac:dyDescent="0.35">
      <c r="L870" s="95">
        <v>826121</v>
      </c>
      <c r="M870" s="96" t="s">
        <v>2601</v>
      </c>
      <c r="N870" s="96" t="s">
        <v>2602</v>
      </c>
      <c r="O870" s="97" t="s">
        <v>2630</v>
      </c>
      <c r="P870" t="s">
        <v>116</v>
      </c>
    </row>
    <row r="871" spans="12:16" x14ac:dyDescent="0.35">
      <c r="L871" s="98">
        <v>826123</v>
      </c>
      <c r="M871" s="99" t="s">
        <v>2603</v>
      </c>
      <c r="N871" s="99" t="s">
        <v>2604</v>
      </c>
      <c r="O871" s="100" t="s">
        <v>138</v>
      </c>
      <c r="P871" t="s">
        <v>116</v>
      </c>
    </row>
    <row r="872" spans="12:16" x14ac:dyDescent="0.35">
      <c r="L872" s="95">
        <v>827111</v>
      </c>
      <c r="M872" s="96" t="s">
        <v>2606</v>
      </c>
      <c r="N872" s="96" t="s">
        <v>2607</v>
      </c>
      <c r="O872" s="97" t="s">
        <v>138</v>
      </c>
      <c r="P872" t="s">
        <v>116</v>
      </c>
    </row>
    <row r="873" spans="12:16" x14ac:dyDescent="0.35">
      <c r="L873" s="98">
        <v>831155</v>
      </c>
      <c r="M873" s="99" t="s">
        <v>2609</v>
      </c>
      <c r="N873" s="99" t="s">
        <v>2610</v>
      </c>
      <c r="O873" s="100" t="s">
        <v>2637</v>
      </c>
      <c r="P873" t="s">
        <v>116</v>
      </c>
    </row>
    <row r="874" spans="12:16" x14ac:dyDescent="0.35">
      <c r="L874" s="95">
        <v>831157</v>
      </c>
      <c r="M874" s="96" t="s">
        <v>2612</v>
      </c>
      <c r="N874" s="96" t="s">
        <v>5691</v>
      </c>
      <c r="O874" s="97" t="s">
        <v>2640</v>
      </c>
      <c r="P874" t="s">
        <v>116</v>
      </c>
    </row>
    <row r="875" spans="12:16" x14ac:dyDescent="0.35">
      <c r="L875" s="98">
        <v>831165</v>
      </c>
      <c r="M875" s="99" t="s">
        <v>2614</v>
      </c>
      <c r="N875" s="99" t="s">
        <v>2615</v>
      </c>
      <c r="O875" s="100" t="s">
        <v>2643</v>
      </c>
      <c r="P875" t="s">
        <v>116</v>
      </c>
    </row>
    <row r="876" spans="12:16" x14ac:dyDescent="0.35">
      <c r="L876" s="95">
        <v>831168</v>
      </c>
      <c r="M876" s="96" t="s">
        <v>2617</v>
      </c>
      <c r="N876" s="96" t="s">
        <v>2618</v>
      </c>
      <c r="O876" s="97" t="s">
        <v>138</v>
      </c>
      <c r="P876" t="s">
        <v>116</v>
      </c>
    </row>
    <row r="877" spans="12:16" x14ac:dyDescent="0.35">
      <c r="L877" s="98">
        <v>831169</v>
      </c>
      <c r="M877" s="99" t="s">
        <v>2620</v>
      </c>
      <c r="N877" s="99" t="s">
        <v>2621</v>
      </c>
      <c r="O877" s="100" t="s">
        <v>138</v>
      </c>
      <c r="P877" t="s">
        <v>116</v>
      </c>
    </row>
    <row r="878" spans="12:16" x14ac:dyDescent="0.35">
      <c r="L878" s="102">
        <v>831171</v>
      </c>
      <c r="M878" s="103" t="s">
        <v>2623</v>
      </c>
      <c r="N878" s="96" t="s">
        <v>2624</v>
      </c>
      <c r="O878" s="97" t="s">
        <v>138</v>
      </c>
      <c r="P878" t="s">
        <v>116</v>
      </c>
    </row>
    <row r="879" spans="12:16" x14ac:dyDescent="0.35">
      <c r="L879" s="104">
        <v>831172</v>
      </c>
      <c r="M879" s="105" t="s">
        <v>2626</v>
      </c>
      <c r="N879" s="99" t="s">
        <v>2627</v>
      </c>
      <c r="O879" s="100" t="s">
        <v>2651</v>
      </c>
      <c r="P879" t="s">
        <v>116</v>
      </c>
    </row>
    <row r="880" spans="12:16" x14ac:dyDescent="0.35">
      <c r="L880" s="106">
        <v>831173</v>
      </c>
      <c r="M880" s="107" t="s">
        <v>5518</v>
      </c>
      <c r="N880" s="96" t="s">
        <v>2629</v>
      </c>
      <c r="O880" s="97" t="s">
        <v>2654</v>
      </c>
      <c r="P880" t="s">
        <v>116</v>
      </c>
    </row>
    <row r="881" spans="12:16" x14ac:dyDescent="0.35">
      <c r="L881" s="104">
        <v>831410</v>
      </c>
      <c r="M881" s="105" t="s">
        <v>2631</v>
      </c>
      <c r="N881" s="99" t="s">
        <v>2632</v>
      </c>
      <c r="O881" s="100" t="s">
        <v>2657</v>
      </c>
      <c r="P881" t="s">
        <v>116</v>
      </c>
    </row>
    <row r="882" spans="12:16" x14ac:dyDescent="0.35">
      <c r="L882" s="106">
        <v>831511</v>
      </c>
      <c r="M882" s="107" t="s">
        <v>2633</v>
      </c>
      <c r="N882" s="96" t="s">
        <v>2634</v>
      </c>
      <c r="O882" s="97" t="s">
        <v>138</v>
      </c>
      <c r="P882" t="s">
        <v>116</v>
      </c>
    </row>
    <row r="883" spans="12:16" x14ac:dyDescent="0.35">
      <c r="L883" s="104">
        <v>832255</v>
      </c>
      <c r="M883" s="105" t="s">
        <v>2635</v>
      </c>
      <c r="N883" s="99" t="s">
        <v>2636</v>
      </c>
      <c r="O883" s="100" t="s">
        <v>2661</v>
      </c>
      <c r="P883" t="s">
        <v>116</v>
      </c>
    </row>
    <row r="884" spans="12:16" x14ac:dyDescent="0.35">
      <c r="L884" s="106">
        <v>832266</v>
      </c>
      <c r="M884" s="107" t="s">
        <v>2638</v>
      </c>
      <c r="N884" s="96" t="s">
        <v>2639</v>
      </c>
      <c r="O884" s="97" t="s">
        <v>2664</v>
      </c>
      <c r="P884" t="s">
        <v>116</v>
      </c>
    </row>
    <row r="885" spans="12:16" x14ac:dyDescent="0.35">
      <c r="L885" s="108">
        <v>832267</v>
      </c>
      <c r="M885" s="109" t="s">
        <v>2641</v>
      </c>
      <c r="N885" s="99" t="s">
        <v>2642</v>
      </c>
      <c r="O885" s="100" t="s">
        <v>2667</v>
      </c>
      <c r="P885" t="s">
        <v>116</v>
      </c>
    </row>
    <row r="886" spans="12:16" x14ac:dyDescent="0.35">
      <c r="L886" s="106">
        <v>833101</v>
      </c>
      <c r="M886" s="107" t="s">
        <v>2644</v>
      </c>
      <c r="N886" s="96" t="s">
        <v>2645</v>
      </c>
      <c r="O886" s="97" t="s">
        <v>2670</v>
      </c>
      <c r="P886" t="s">
        <v>116</v>
      </c>
    </row>
    <row r="887" spans="12:16" x14ac:dyDescent="0.35">
      <c r="L887" s="104">
        <v>833221</v>
      </c>
      <c r="M887" s="105" t="s">
        <v>2646</v>
      </c>
      <c r="N887" s="99" t="s">
        <v>5692</v>
      </c>
      <c r="O887" s="100" t="s">
        <v>2673</v>
      </c>
      <c r="P887" t="s">
        <v>116</v>
      </c>
    </row>
    <row r="888" spans="12:16" x14ac:dyDescent="0.35">
      <c r="L888" s="106">
        <v>833300</v>
      </c>
      <c r="M888" s="107" t="s">
        <v>2647</v>
      </c>
      <c r="N888" s="96" t="s">
        <v>2648</v>
      </c>
      <c r="O888" s="97" t="s">
        <v>2675</v>
      </c>
      <c r="P888" t="s">
        <v>116</v>
      </c>
    </row>
    <row r="889" spans="12:16" x14ac:dyDescent="0.35">
      <c r="L889" s="104">
        <v>833354</v>
      </c>
      <c r="M889" s="105" t="s">
        <v>2649</v>
      </c>
      <c r="N889" s="99" t="s">
        <v>2650</v>
      </c>
      <c r="O889" s="100" t="s">
        <v>2678</v>
      </c>
      <c r="P889" t="s">
        <v>116</v>
      </c>
    </row>
    <row r="890" spans="12:16" x14ac:dyDescent="0.35">
      <c r="L890" s="106">
        <v>833356</v>
      </c>
      <c r="M890" s="107" t="s">
        <v>2652</v>
      </c>
      <c r="N890" s="96" t="s">
        <v>2653</v>
      </c>
      <c r="O890" s="97" t="s">
        <v>2681</v>
      </c>
      <c r="P890" t="s">
        <v>116</v>
      </c>
    </row>
    <row r="891" spans="12:16" x14ac:dyDescent="0.35">
      <c r="L891" s="104">
        <v>833358</v>
      </c>
      <c r="M891" s="105" t="s">
        <v>2655</v>
      </c>
      <c r="N891" s="99" t="s">
        <v>2656</v>
      </c>
      <c r="O891" s="100" t="s">
        <v>2684</v>
      </c>
      <c r="P891" t="s">
        <v>116</v>
      </c>
    </row>
    <row r="892" spans="12:16" x14ac:dyDescent="0.35">
      <c r="L892" s="106">
        <v>833360</v>
      </c>
      <c r="M892" s="107" t="s">
        <v>5147</v>
      </c>
      <c r="N892" s="96" t="s">
        <v>2658</v>
      </c>
      <c r="O892" s="97" t="s">
        <v>138</v>
      </c>
      <c r="P892" t="s">
        <v>116</v>
      </c>
    </row>
    <row r="893" spans="12:16" x14ac:dyDescent="0.35">
      <c r="L893" s="104">
        <v>833361</v>
      </c>
      <c r="M893" s="105" t="s">
        <v>2659</v>
      </c>
      <c r="N893" s="99" t="s">
        <v>2660</v>
      </c>
      <c r="O893" s="100" t="s">
        <v>2689</v>
      </c>
      <c r="P893" t="s">
        <v>116</v>
      </c>
    </row>
    <row r="894" spans="12:16" x14ac:dyDescent="0.35">
      <c r="L894" s="106">
        <v>841161</v>
      </c>
      <c r="M894" s="107" t="s">
        <v>2662</v>
      </c>
      <c r="N894" s="96" t="s">
        <v>2663</v>
      </c>
      <c r="O894" s="97" t="s">
        <v>2692</v>
      </c>
      <c r="P894" t="s">
        <v>116</v>
      </c>
    </row>
    <row r="895" spans="12:16" x14ac:dyDescent="0.35">
      <c r="L895" s="104">
        <v>841162</v>
      </c>
      <c r="M895" s="105" t="s">
        <v>2665</v>
      </c>
      <c r="N895" s="99" t="s">
        <v>2666</v>
      </c>
      <c r="O895" s="100" t="s">
        <v>2695</v>
      </c>
      <c r="P895" t="s">
        <v>116</v>
      </c>
    </row>
    <row r="896" spans="12:16" x14ac:dyDescent="0.35">
      <c r="L896" s="106">
        <v>841163</v>
      </c>
      <c r="M896" s="107" t="s">
        <v>2668</v>
      </c>
      <c r="N896" s="96" t="s">
        <v>2669</v>
      </c>
      <c r="O896" s="97" t="s">
        <v>138</v>
      </c>
      <c r="P896" t="s">
        <v>116</v>
      </c>
    </row>
    <row r="897" spans="12:16" x14ac:dyDescent="0.35">
      <c r="L897" s="104">
        <v>841165</v>
      </c>
      <c r="M897" s="105" t="s">
        <v>2671</v>
      </c>
      <c r="N897" s="99" t="s">
        <v>2672</v>
      </c>
      <c r="O897" s="100" t="s">
        <v>138</v>
      </c>
      <c r="P897" t="s">
        <v>116</v>
      </c>
    </row>
    <row r="898" spans="12:16" x14ac:dyDescent="0.35">
      <c r="L898" s="106">
        <v>841166</v>
      </c>
      <c r="M898" s="107" t="s">
        <v>2674</v>
      </c>
      <c r="N898" s="96" t="s">
        <v>5167</v>
      </c>
      <c r="O898" s="97" t="s">
        <v>2701</v>
      </c>
      <c r="P898" t="s">
        <v>116</v>
      </c>
    </row>
    <row r="899" spans="12:16" x14ac:dyDescent="0.35">
      <c r="L899" s="104">
        <v>841169</v>
      </c>
      <c r="M899" s="105" t="s">
        <v>2676</v>
      </c>
      <c r="N899" s="99" t="s">
        <v>2677</v>
      </c>
      <c r="O899" s="100" t="s">
        <v>138</v>
      </c>
      <c r="P899" t="s">
        <v>116</v>
      </c>
    </row>
    <row r="900" spans="12:16" x14ac:dyDescent="0.35">
      <c r="L900" s="106">
        <v>841423</v>
      </c>
      <c r="M900" s="107" t="s">
        <v>2679</v>
      </c>
      <c r="N900" s="96" t="s">
        <v>2680</v>
      </c>
      <c r="O900" s="97" t="s">
        <v>2706</v>
      </c>
      <c r="P900" t="s">
        <v>116</v>
      </c>
    </row>
    <row r="901" spans="12:16" x14ac:dyDescent="0.35">
      <c r="L901" s="104">
        <v>841425</v>
      </c>
      <c r="M901" s="105" t="s">
        <v>2682</v>
      </c>
      <c r="N901" s="99" t="s">
        <v>2683</v>
      </c>
      <c r="O901" s="100" t="s">
        <v>2709</v>
      </c>
      <c r="P901" t="s">
        <v>116</v>
      </c>
    </row>
    <row r="902" spans="12:16" x14ac:dyDescent="0.35">
      <c r="L902" s="106">
        <v>841426</v>
      </c>
      <c r="M902" s="107" t="s">
        <v>2685</v>
      </c>
      <c r="N902" s="96" t="s">
        <v>2686</v>
      </c>
      <c r="O902" s="97" t="s">
        <v>2712</v>
      </c>
      <c r="P902" t="s">
        <v>116</v>
      </c>
    </row>
    <row r="903" spans="12:16" x14ac:dyDescent="0.35">
      <c r="L903" s="104">
        <v>841427</v>
      </c>
      <c r="M903" s="105" t="s">
        <v>2687</v>
      </c>
      <c r="N903" s="99" t="s">
        <v>2688</v>
      </c>
      <c r="O903" s="100" t="s">
        <v>138</v>
      </c>
      <c r="P903" t="s">
        <v>116</v>
      </c>
    </row>
    <row r="904" spans="12:16" x14ac:dyDescent="0.35">
      <c r="L904" s="106">
        <v>842245</v>
      </c>
      <c r="M904" s="107" t="s">
        <v>2690</v>
      </c>
      <c r="N904" s="96" t="s">
        <v>2691</v>
      </c>
      <c r="O904" s="97" t="s">
        <v>138</v>
      </c>
      <c r="P904" t="s">
        <v>116</v>
      </c>
    </row>
    <row r="905" spans="12:16" x14ac:dyDescent="0.35">
      <c r="L905" s="104">
        <v>842249</v>
      </c>
      <c r="M905" s="105" t="s">
        <v>2693</v>
      </c>
      <c r="N905" s="99" t="s">
        <v>2694</v>
      </c>
      <c r="O905" s="100" t="s">
        <v>138</v>
      </c>
      <c r="P905" t="s">
        <v>116</v>
      </c>
    </row>
    <row r="906" spans="12:16" x14ac:dyDescent="0.35">
      <c r="L906" s="106">
        <v>843101</v>
      </c>
      <c r="M906" s="107" t="s">
        <v>2696</v>
      </c>
      <c r="N906" s="96" t="s">
        <v>2697</v>
      </c>
      <c r="O906" s="97" t="s">
        <v>138</v>
      </c>
      <c r="P906" t="s">
        <v>116</v>
      </c>
    </row>
    <row r="907" spans="12:16" x14ac:dyDescent="0.35">
      <c r="L907" s="104">
        <v>843301</v>
      </c>
      <c r="M907" s="105" t="s">
        <v>2698</v>
      </c>
      <c r="N907" s="99" t="s">
        <v>5693</v>
      </c>
      <c r="O907" s="100" t="s">
        <v>138</v>
      </c>
      <c r="P907" t="s">
        <v>116</v>
      </c>
    </row>
    <row r="908" spans="12:16" x14ac:dyDescent="0.35">
      <c r="L908" s="106">
        <v>843314</v>
      </c>
      <c r="M908" s="107" t="s">
        <v>2699</v>
      </c>
      <c r="N908" s="96" t="s">
        <v>2700</v>
      </c>
      <c r="O908" s="97" t="s">
        <v>138</v>
      </c>
      <c r="P908" t="s">
        <v>116</v>
      </c>
    </row>
    <row r="909" spans="12:16" x14ac:dyDescent="0.35">
      <c r="L909" s="104">
        <v>843316</v>
      </c>
      <c r="M909" s="105" t="s">
        <v>2702</v>
      </c>
      <c r="N909" s="99" t="s">
        <v>2703</v>
      </c>
      <c r="O909" s="100" t="s">
        <v>2719</v>
      </c>
      <c r="P909" t="s">
        <v>116</v>
      </c>
    </row>
    <row r="910" spans="12:16" x14ac:dyDescent="0.35">
      <c r="L910" s="106">
        <v>843319</v>
      </c>
      <c r="M910" s="107" t="s">
        <v>2704</v>
      </c>
      <c r="N910" s="96" t="s">
        <v>2705</v>
      </c>
      <c r="O910" s="97" t="s">
        <v>2722</v>
      </c>
      <c r="P910" t="s">
        <v>116</v>
      </c>
    </row>
    <row r="911" spans="12:16" x14ac:dyDescent="0.35">
      <c r="L911" s="104">
        <v>844367</v>
      </c>
      <c r="M911" s="105" t="s">
        <v>2707</v>
      </c>
      <c r="N911" s="99" t="s">
        <v>2708</v>
      </c>
      <c r="O911" s="100" t="s">
        <v>2725</v>
      </c>
      <c r="P911" t="s">
        <v>116</v>
      </c>
    </row>
    <row r="912" spans="12:16" x14ac:dyDescent="0.35">
      <c r="L912" s="106">
        <v>844368</v>
      </c>
      <c r="M912" s="107" t="s">
        <v>2710</v>
      </c>
      <c r="N912" s="96" t="s">
        <v>2711</v>
      </c>
      <c r="O912" s="97" t="s">
        <v>2727</v>
      </c>
      <c r="P912" t="s">
        <v>116</v>
      </c>
    </row>
    <row r="913" spans="12:16" x14ac:dyDescent="0.35">
      <c r="L913" s="104">
        <v>844400</v>
      </c>
      <c r="M913" s="105" t="s">
        <v>5519</v>
      </c>
      <c r="N913" s="99" t="s">
        <v>5694</v>
      </c>
      <c r="O913" s="100" t="s">
        <v>2730</v>
      </c>
      <c r="P913" t="s">
        <v>116</v>
      </c>
    </row>
    <row r="914" spans="12:16" x14ac:dyDescent="0.35">
      <c r="L914" s="106">
        <v>844410</v>
      </c>
      <c r="M914" s="107" t="s">
        <v>5520</v>
      </c>
      <c r="N914" s="96" t="s">
        <v>5695</v>
      </c>
      <c r="O914" s="97" t="s">
        <v>138</v>
      </c>
      <c r="P914" t="s">
        <v>116</v>
      </c>
    </row>
    <row r="915" spans="12:16" x14ac:dyDescent="0.35">
      <c r="L915" s="104">
        <v>844500</v>
      </c>
      <c r="M915" s="105" t="s">
        <v>5521</v>
      </c>
      <c r="N915" s="99" t="s">
        <v>5696</v>
      </c>
      <c r="O915" s="100" t="s">
        <v>2734</v>
      </c>
      <c r="P915" t="s">
        <v>116</v>
      </c>
    </row>
    <row r="916" spans="12:16" x14ac:dyDescent="0.35">
      <c r="L916" s="106">
        <v>844510</v>
      </c>
      <c r="M916" s="107" t="s">
        <v>5522</v>
      </c>
      <c r="N916" s="96" t="s">
        <v>5697</v>
      </c>
      <c r="O916" s="97" t="s">
        <v>138</v>
      </c>
      <c r="P916" t="s">
        <v>116</v>
      </c>
    </row>
    <row r="917" spans="12:16" x14ac:dyDescent="0.35">
      <c r="L917" s="104">
        <v>845362</v>
      </c>
      <c r="M917" s="105" t="s">
        <v>2714</v>
      </c>
      <c r="N917" s="99" t="s">
        <v>2715</v>
      </c>
      <c r="O917" s="100" t="s">
        <v>2739</v>
      </c>
      <c r="P917" t="s">
        <v>116</v>
      </c>
    </row>
    <row r="918" spans="12:16" x14ac:dyDescent="0.35">
      <c r="L918" s="106">
        <v>845363</v>
      </c>
      <c r="M918" s="107" t="s">
        <v>2716</v>
      </c>
      <c r="N918" s="96" t="s">
        <v>2717</v>
      </c>
      <c r="O918" s="97" t="s">
        <v>2742</v>
      </c>
      <c r="P918" t="s">
        <v>116</v>
      </c>
    </row>
    <row r="919" spans="12:16" x14ac:dyDescent="0.35">
      <c r="L919" s="104">
        <v>851142</v>
      </c>
      <c r="M919" s="105" t="s">
        <v>2718</v>
      </c>
      <c r="N919" s="99" t="s">
        <v>5698</v>
      </c>
      <c r="O919" s="100" t="s">
        <v>138</v>
      </c>
      <c r="P919" t="s">
        <v>116</v>
      </c>
    </row>
    <row r="920" spans="12:16" x14ac:dyDescent="0.35">
      <c r="L920" s="106">
        <v>851143</v>
      </c>
      <c r="M920" s="107" t="s">
        <v>2720</v>
      </c>
      <c r="N920" s="96" t="s">
        <v>2721</v>
      </c>
      <c r="O920" s="97" t="s">
        <v>2747</v>
      </c>
      <c r="P920" t="s">
        <v>116</v>
      </c>
    </row>
    <row r="921" spans="12:16" x14ac:dyDescent="0.35">
      <c r="L921" s="104">
        <v>851145</v>
      </c>
      <c r="M921" s="105" t="s">
        <v>2723</v>
      </c>
      <c r="N921" s="99" t="s">
        <v>2724</v>
      </c>
      <c r="O921" s="100" t="s">
        <v>2749</v>
      </c>
      <c r="P921" t="s">
        <v>116</v>
      </c>
    </row>
    <row r="922" spans="12:16" x14ac:dyDescent="0.35">
      <c r="L922" s="106">
        <v>851147</v>
      </c>
      <c r="M922" s="107" t="s">
        <v>2726</v>
      </c>
      <c r="N922" s="96" t="s">
        <v>5699</v>
      </c>
      <c r="O922" s="97" t="s">
        <v>2752</v>
      </c>
      <c r="P922" t="s">
        <v>116</v>
      </c>
    </row>
    <row r="923" spans="12:16" x14ac:dyDescent="0.35">
      <c r="L923" s="104">
        <v>851201</v>
      </c>
      <c r="M923" s="105" t="s">
        <v>2728</v>
      </c>
      <c r="N923" s="99" t="s">
        <v>2729</v>
      </c>
      <c r="O923" s="100" t="s">
        <v>2755</v>
      </c>
      <c r="P923" t="s">
        <v>116</v>
      </c>
    </row>
    <row r="924" spans="12:16" x14ac:dyDescent="0.35">
      <c r="L924" s="106">
        <v>851404</v>
      </c>
      <c r="M924" s="107" t="s">
        <v>2731</v>
      </c>
      <c r="N924" s="96" t="s">
        <v>5700</v>
      </c>
      <c r="O924" s="97" t="s">
        <v>2758</v>
      </c>
      <c r="P924" t="s">
        <v>116</v>
      </c>
    </row>
    <row r="925" spans="12:16" x14ac:dyDescent="0.35">
      <c r="L925" s="104">
        <v>852201</v>
      </c>
      <c r="M925" s="105" t="s">
        <v>2732</v>
      </c>
      <c r="N925" s="99" t="s">
        <v>2733</v>
      </c>
      <c r="O925" s="100" t="s">
        <v>2761</v>
      </c>
      <c r="P925" t="s">
        <v>116</v>
      </c>
    </row>
    <row r="926" spans="12:16" x14ac:dyDescent="0.35">
      <c r="L926" s="106">
        <v>852220</v>
      </c>
      <c r="M926" s="107" t="s">
        <v>2735</v>
      </c>
      <c r="N926" s="96" t="s">
        <v>2736</v>
      </c>
      <c r="O926" s="97" t="s">
        <v>2764</v>
      </c>
      <c r="P926" t="s">
        <v>116</v>
      </c>
    </row>
    <row r="927" spans="12:16" x14ac:dyDescent="0.35">
      <c r="L927" s="104">
        <v>852261</v>
      </c>
      <c r="M927" s="105" t="s">
        <v>2737</v>
      </c>
      <c r="N927" s="99" t="s">
        <v>2738</v>
      </c>
      <c r="O927" s="100" t="s">
        <v>2767</v>
      </c>
      <c r="P927" t="s">
        <v>116</v>
      </c>
    </row>
    <row r="928" spans="12:16" x14ac:dyDescent="0.35">
      <c r="L928" s="106">
        <v>852262</v>
      </c>
      <c r="M928" s="107" t="s">
        <v>2740</v>
      </c>
      <c r="N928" s="96" t="s">
        <v>2741</v>
      </c>
      <c r="O928" s="97" t="s">
        <v>138</v>
      </c>
      <c r="P928" t="s">
        <v>116</v>
      </c>
    </row>
    <row r="929" spans="12:16" x14ac:dyDescent="0.35">
      <c r="L929" s="104">
        <v>852263</v>
      </c>
      <c r="M929" s="105" t="s">
        <v>2743</v>
      </c>
      <c r="N929" s="99" t="s">
        <v>2744</v>
      </c>
      <c r="O929" s="100" t="s">
        <v>2771</v>
      </c>
      <c r="P929" t="s">
        <v>116</v>
      </c>
    </row>
    <row r="930" spans="12:16" x14ac:dyDescent="0.35">
      <c r="L930" s="106">
        <v>852267</v>
      </c>
      <c r="M930" s="107" t="s">
        <v>2745</v>
      </c>
      <c r="N930" s="96" t="s">
        <v>2746</v>
      </c>
      <c r="O930" s="97" t="s">
        <v>2774</v>
      </c>
      <c r="P930" t="s">
        <v>116</v>
      </c>
    </row>
    <row r="931" spans="12:16" x14ac:dyDescent="0.35">
      <c r="L931" s="104">
        <v>852269</v>
      </c>
      <c r="M931" s="105" t="s">
        <v>2748</v>
      </c>
      <c r="N931" s="99" t="s">
        <v>5701</v>
      </c>
      <c r="O931" s="100" t="s">
        <v>2777</v>
      </c>
      <c r="P931" t="s">
        <v>116</v>
      </c>
    </row>
    <row r="932" spans="12:16" x14ac:dyDescent="0.35">
      <c r="L932" s="106">
        <v>852271</v>
      </c>
      <c r="M932" s="107" t="s">
        <v>2750</v>
      </c>
      <c r="N932" s="96" t="s">
        <v>2751</v>
      </c>
      <c r="O932" s="97" t="s">
        <v>2780</v>
      </c>
      <c r="P932" t="s">
        <v>116</v>
      </c>
    </row>
    <row r="933" spans="12:16" x14ac:dyDescent="0.35">
      <c r="L933" s="104">
        <v>852273</v>
      </c>
      <c r="M933" s="105" t="s">
        <v>2753</v>
      </c>
      <c r="N933" s="99" t="s">
        <v>2754</v>
      </c>
      <c r="O933" s="100" t="s">
        <v>138</v>
      </c>
      <c r="P933" t="s">
        <v>116</v>
      </c>
    </row>
    <row r="934" spans="12:16" x14ac:dyDescent="0.35">
      <c r="L934" s="106">
        <v>852282</v>
      </c>
      <c r="M934" s="107" t="s">
        <v>2756</v>
      </c>
      <c r="N934" s="96" t="s">
        <v>2757</v>
      </c>
      <c r="O934" s="97" t="s">
        <v>138</v>
      </c>
      <c r="P934" t="s">
        <v>116</v>
      </c>
    </row>
    <row r="935" spans="12:16" x14ac:dyDescent="0.35">
      <c r="L935" s="104">
        <v>852287</v>
      </c>
      <c r="M935" s="105" t="s">
        <v>2759</v>
      </c>
      <c r="N935" s="99" t="s">
        <v>2760</v>
      </c>
      <c r="O935" s="100" t="s">
        <v>2786</v>
      </c>
      <c r="P935" t="s">
        <v>116</v>
      </c>
    </row>
    <row r="936" spans="12:16" x14ac:dyDescent="0.35">
      <c r="L936" s="106">
        <v>852289</v>
      </c>
      <c r="M936" s="107" t="s">
        <v>2762</v>
      </c>
      <c r="N936" s="96" t="s">
        <v>2763</v>
      </c>
      <c r="O936" s="97" t="s">
        <v>2789</v>
      </c>
      <c r="P936" t="s">
        <v>116</v>
      </c>
    </row>
    <row r="937" spans="12:16" x14ac:dyDescent="0.35">
      <c r="L937" s="104">
        <v>852301</v>
      </c>
      <c r="M937" s="105" t="s">
        <v>2765</v>
      </c>
      <c r="N937" s="99" t="s">
        <v>2766</v>
      </c>
      <c r="O937" s="100" t="s">
        <v>2792</v>
      </c>
      <c r="P937" t="s">
        <v>116</v>
      </c>
    </row>
    <row r="938" spans="12:16" x14ac:dyDescent="0.35">
      <c r="L938" s="106">
        <v>852400</v>
      </c>
      <c r="M938" s="107" t="s">
        <v>2768</v>
      </c>
      <c r="N938" s="96" t="s">
        <v>5702</v>
      </c>
      <c r="O938" s="97" t="s">
        <v>138</v>
      </c>
      <c r="P938" t="s">
        <v>116</v>
      </c>
    </row>
    <row r="939" spans="12:16" x14ac:dyDescent="0.35">
      <c r="L939" s="104">
        <v>853101</v>
      </c>
      <c r="M939" s="105" t="s">
        <v>2769</v>
      </c>
      <c r="N939" s="99" t="s">
        <v>2770</v>
      </c>
      <c r="O939" s="100" t="s">
        <v>138</v>
      </c>
      <c r="P939" t="s">
        <v>116</v>
      </c>
    </row>
    <row r="940" spans="12:16" x14ac:dyDescent="0.35">
      <c r="L940" s="106">
        <v>860612</v>
      </c>
      <c r="M940" s="107" t="s">
        <v>2772</v>
      </c>
      <c r="N940" s="96" t="s">
        <v>2773</v>
      </c>
      <c r="O940" s="97" t="s">
        <v>2799</v>
      </c>
      <c r="P940" t="s">
        <v>116</v>
      </c>
    </row>
    <row r="941" spans="12:16" x14ac:dyDescent="0.35">
      <c r="L941" s="104">
        <v>860616</v>
      </c>
      <c r="M941" s="105" t="s">
        <v>2775</v>
      </c>
      <c r="N941" s="99" t="s">
        <v>2776</v>
      </c>
      <c r="O941" s="100" t="s">
        <v>2802</v>
      </c>
      <c r="P941" t="s">
        <v>116</v>
      </c>
    </row>
    <row r="942" spans="12:16" x14ac:dyDescent="0.35">
      <c r="L942" s="106">
        <v>860617</v>
      </c>
      <c r="M942" s="107" t="s">
        <v>2778</v>
      </c>
      <c r="N942" s="96" t="s">
        <v>2779</v>
      </c>
      <c r="O942" s="97" t="s">
        <v>2805</v>
      </c>
      <c r="P942" t="s">
        <v>116</v>
      </c>
    </row>
    <row r="943" spans="12:16" x14ac:dyDescent="0.35">
      <c r="L943" s="104">
        <v>871101</v>
      </c>
      <c r="M943" s="105" t="s">
        <v>2781</v>
      </c>
      <c r="N943" s="99" t="s">
        <v>2782</v>
      </c>
      <c r="O943" s="100" t="s">
        <v>138</v>
      </c>
      <c r="P943" t="s">
        <v>116</v>
      </c>
    </row>
    <row r="944" spans="12:16" x14ac:dyDescent="0.35">
      <c r="L944" s="106">
        <v>871150</v>
      </c>
      <c r="M944" s="107" t="s">
        <v>2783</v>
      </c>
      <c r="N944" s="96" t="s">
        <v>5703</v>
      </c>
      <c r="O944" s="97" t="s">
        <v>138</v>
      </c>
      <c r="P944" t="s">
        <v>116</v>
      </c>
    </row>
    <row r="945" spans="12:16" x14ac:dyDescent="0.35">
      <c r="L945" s="104">
        <v>871183</v>
      </c>
      <c r="M945" s="105" t="s">
        <v>2784</v>
      </c>
      <c r="N945" s="99" t="s">
        <v>2785</v>
      </c>
      <c r="O945" s="100" t="s">
        <v>2811</v>
      </c>
      <c r="P945" t="s">
        <v>116</v>
      </c>
    </row>
    <row r="946" spans="12:16" x14ac:dyDescent="0.35">
      <c r="L946" s="106">
        <v>871185</v>
      </c>
      <c r="M946" s="107" t="s">
        <v>2787</v>
      </c>
      <c r="N946" s="96" t="s">
        <v>2788</v>
      </c>
      <c r="O946" s="97" t="s">
        <v>2814</v>
      </c>
      <c r="P946" t="s">
        <v>116</v>
      </c>
    </row>
    <row r="947" spans="12:16" x14ac:dyDescent="0.35">
      <c r="L947" s="104">
        <v>871187</v>
      </c>
      <c r="M947" s="105" t="s">
        <v>2790</v>
      </c>
      <c r="N947" s="99" t="s">
        <v>2791</v>
      </c>
      <c r="O947" s="100" t="s">
        <v>138</v>
      </c>
      <c r="P947" t="s">
        <v>116</v>
      </c>
    </row>
    <row r="948" spans="12:16" x14ac:dyDescent="0.35">
      <c r="L948" s="106">
        <v>871401</v>
      </c>
      <c r="M948" s="107" t="s">
        <v>2793</v>
      </c>
      <c r="N948" s="96" t="s">
        <v>2794</v>
      </c>
      <c r="O948" s="97" t="s">
        <v>138</v>
      </c>
      <c r="P948" t="s">
        <v>116</v>
      </c>
    </row>
    <row r="949" spans="12:16" x14ac:dyDescent="0.35">
      <c r="L949" s="104">
        <v>871421</v>
      </c>
      <c r="M949" s="105" t="s">
        <v>2795</v>
      </c>
      <c r="N949" s="99" t="s">
        <v>2796</v>
      </c>
      <c r="O949" s="100" t="s">
        <v>138</v>
      </c>
      <c r="P949" t="s">
        <v>116</v>
      </c>
    </row>
    <row r="950" spans="12:16" x14ac:dyDescent="0.35">
      <c r="L950" s="106">
        <v>872245</v>
      </c>
      <c r="M950" s="107" t="s">
        <v>2797</v>
      </c>
      <c r="N950" s="96" t="s">
        <v>2798</v>
      </c>
      <c r="O950" s="97" t="s">
        <v>2820</v>
      </c>
      <c r="P950" t="s">
        <v>116</v>
      </c>
    </row>
    <row r="951" spans="12:16" x14ac:dyDescent="0.35">
      <c r="L951" s="104">
        <v>872247</v>
      </c>
      <c r="M951" s="105" t="s">
        <v>2800</v>
      </c>
      <c r="N951" s="99" t="s">
        <v>2801</v>
      </c>
      <c r="O951" s="100" t="s">
        <v>2823</v>
      </c>
      <c r="P951" t="s">
        <v>116</v>
      </c>
    </row>
    <row r="952" spans="12:16" x14ac:dyDescent="0.35">
      <c r="L952" s="106">
        <v>872248</v>
      </c>
      <c r="M952" s="107" t="s">
        <v>2803</v>
      </c>
      <c r="N952" s="96" t="s">
        <v>2804</v>
      </c>
      <c r="O952" s="97" t="s">
        <v>2826</v>
      </c>
      <c r="P952" t="s">
        <v>116</v>
      </c>
    </row>
    <row r="953" spans="12:16" x14ac:dyDescent="0.35">
      <c r="L953" s="104">
        <v>872249</v>
      </c>
      <c r="M953" s="105" t="s">
        <v>2806</v>
      </c>
      <c r="N953" s="99" t="s">
        <v>5704</v>
      </c>
      <c r="O953" s="100" t="s">
        <v>2828</v>
      </c>
      <c r="P953" t="s">
        <v>116</v>
      </c>
    </row>
    <row r="954" spans="12:16" x14ac:dyDescent="0.35">
      <c r="L954" s="106">
        <v>872300</v>
      </c>
      <c r="M954" s="107" t="s">
        <v>2807</v>
      </c>
      <c r="N954" s="96" t="s">
        <v>2808</v>
      </c>
      <c r="O954" s="97" t="s">
        <v>2831</v>
      </c>
      <c r="P954" t="s">
        <v>116</v>
      </c>
    </row>
    <row r="955" spans="12:16" x14ac:dyDescent="0.35">
      <c r="L955" s="104">
        <v>872845</v>
      </c>
      <c r="M955" s="105" t="s">
        <v>2809</v>
      </c>
      <c r="N955" s="99" t="s">
        <v>2810</v>
      </c>
      <c r="O955" s="100" t="s">
        <v>2834</v>
      </c>
      <c r="P955" t="s">
        <v>116</v>
      </c>
    </row>
    <row r="956" spans="12:16" x14ac:dyDescent="0.35">
      <c r="L956" s="106">
        <v>872911</v>
      </c>
      <c r="M956" s="107" t="s">
        <v>2812</v>
      </c>
      <c r="N956" s="96" t="s">
        <v>2813</v>
      </c>
      <c r="O956" s="97" t="s">
        <v>2837</v>
      </c>
      <c r="P956" t="s">
        <v>116</v>
      </c>
    </row>
    <row r="957" spans="12:16" x14ac:dyDescent="0.35">
      <c r="L957" s="104">
        <v>881310</v>
      </c>
      <c r="M957" s="105" t="s">
        <v>2815</v>
      </c>
      <c r="N957" s="99" t="s">
        <v>5705</v>
      </c>
      <c r="O957" s="100" t="s">
        <v>2840</v>
      </c>
      <c r="P957" t="s">
        <v>116</v>
      </c>
    </row>
    <row r="958" spans="12:16" x14ac:dyDescent="0.35">
      <c r="L958" s="106">
        <v>882110</v>
      </c>
      <c r="M958" s="107" t="s">
        <v>2816</v>
      </c>
      <c r="N958" s="96" t="s">
        <v>5706</v>
      </c>
      <c r="O958" s="97" t="s">
        <v>2843</v>
      </c>
      <c r="P958" t="s">
        <v>116</v>
      </c>
    </row>
    <row r="959" spans="12:16" x14ac:dyDescent="0.35">
      <c r="L959" s="108">
        <v>882210</v>
      </c>
      <c r="M959" s="109" t="s">
        <v>2817</v>
      </c>
      <c r="N959" s="99" t="s">
        <v>5707</v>
      </c>
      <c r="O959" s="100" t="s">
        <v>2846</v>
      </c>
      <c r="P959" t="s">
        <v>116</v>
      </c>
    </row>
    <row r="960" spans="12:16" x14ac:dyDescent="0.35">
      <c r="L960" s="106">
        <v>890123</v>
      </c>
      <c r="M960" s="107" t="s">
        <v>2818</v>
      </c>
      <c r="N960" s="110" t="s">
        <v>2819</v>
      </c>
      <c r="O960" s="111" t="s">
        <v>2849</v>
      </c>
    </row>
    <row r="961" spans="12:15" x14ac:dyDescent="0.35">
      <c r="L961" s="104">
        <v>890127</v>
      </c>
      <c r="M961" s="105" t="s">
        <v>2821</v>
      </c>
      <c r="N961" s="99" t="s">
        <v>2822</v>
      </c>
      <c r="O961" s="100" t="s">
        <v>138</v>
      </c>
    </row>
    <row r="962" spans="12:15" x14ac:dyDescent="0.35">
      <c r="L962" s="106">
        <v>890134</v>
      </c>
      <c r="M962" s="107" t="s">
        <v>2824</v>
      </c>
      <c r="N962" s="96" t="s">
        <v>2825</v>
      </c>
      <c r="O962" s="97" t="s">
        <v>2854</v>
      </c>
    </row>
    <row r="963" spans="12:15" x14ac:dyDescent="0.35">
      <c r="L963" s="104">
        <v>890136</v>
      </c>
      <c r="M963" s="105" t="s">
        <v>5523</v>
      </c>
      <c r="N963" s="99" t="s">
        <v>2827</v>
      </c>
      <c r="O963" s="100" t="s">
        <v>2857</v>
      </c>
    </row>
    <row r="964" spans="12:15" x14ac:dyDescent="0.35">
      <c r="L964" s="106">
        <v>890144</v>
      </c>
      <c r="M964" s="107" t="s">
        <v>2829</v>
      </c>
      <c r="N964" s="96" t="s">
        <v>2830</v>
      </c>
      <c r="O964" s="97" t="s">
        <v>2860</v>
      </c>
    </row>
    <row r="965" spans="12:15" x14ac:dyDescent="0.35">
      <c r="L965" s="104">
        <v>890151</v>
      </c>
      <c r="M965" s="105" t="s">
        <v>2832</v>
      </c>
      <c r="N965" s="99" t="s">
        <v>2833</v>
      </c>
      <c r="O965" s="100" t="s">
        <v>2863</v>
      </c>
    </row>
    <row r="966" spans="12:15" x14ac:dyDescent="0.35">
      <c r="L966" s="106">
        <v>890152</v>
      </c>
      <c r="M966" s="107" t="s">
        <v>2835</v>
      </c>
      <c r="N966" s="96" t="s">
        <v>2836</v>
      </c>
      <c r="O966" s="97" t="s">
        <v>138</v>
      </c>
    </row>
    <row r="967" spans="12:15" x14ac:dyDescent="0.35">
      <c r="L967" s="104">
        <v>890154</v>
      </c>
      <c r="M967" s="105" t="s">
        <v>2838</v>
      </c>
      <c r="N967" s="99" t="s">
        <v>2839</v>
      </c>
      <c r="O967" s="100" t="s">
        <v>138</v>
      </c>
    </row>
    <row r="968" spans="12:15" x14ac:dyDescent="0.35">
      <c r="L968" s="106">
        <v>890156</v>
      </c>
      <c r="M968" s="107" t="s">
        <v>2841</v>
      </c>
      <c r="N968" s="96" t="s">
        <v>2842</v>
      </c>
      <c r="O968" s="97" t="s">
        <v>138</v>
      </c>
    </row>
    <row r="969" spans="12:15" x14ac:dyDescent="0.35">
      <c r="L969" s="104">
        <v>890158</v>
      </c>
      <c r="M969" s="105" t="s">
        <v>2844</v>
      </c>
      <c r="N969" s="99" t="s">
        <v>2845</v>
      </c>
      <c r="O969" s="100" t="s">
        <v>138</v>
      </c>
    </row>
    <row r="970" spans="12:15" x14ac:dyDescent="0.35">
      <c r="L970" s="106">
        <v>890171</v>
      </c>
      <c r="M970" s="107" t="s">
        <v>2847</v>
      </c>
      <c r="N970" s="96" t="s">
        <v>2848</v>
      </c>
      <c r="O970" s="97" t="s">
        <v>138</v>
      </c>
    </row>
    <row r="971" spans="12:15" x14ac:dyDescent="0.35">
      <c r="L971" s="104">
        <v>890172</v>
      </c>
      <c r="M971" s="105" t="s">
        <v>2850</v>
      </c>
      <c r="N971" s="99" t="s">
        <v>2851</v>
      </c>
      <c r="O971" s="100" t="s">
        <v>138</v>
      </c>
    </row>
    <row r="972" spans="12:15" x14ac:dyDescent="0.35">
      <c r="L972" s="106">
        <v>890181</v>
      </c>
      <c r="M972" s="107" t="s">
        <v>2852</v>
      </c>
      <c r="N972" s="96" t="s">
        <v>2853</v>
      </c>
      <c r="O972" s="97" t="s">
        <v>138</v>
      </c>
    </row>
    <row r="973" spans="12:15" x14ac:dyDescent="0.35">
      <c r="L973" s="104">
        <v>890185</v>
      </c>
      <c r="M973" s="105" t="s">
        <v>2855</v>
      </c>
      <c r="N973" s="99" t="s">
        <v>2856</v>
      </c>
      <c r="O973" s="100" t="s">
        <v>138</v>
      </c>
    </row>
    <row r="974" spans="12:15" x14ac:dyDescent="0.35">
      <c r="L974" s="106">
        <v>890187</v>
      </c>
      <c r="M974" s="107" t="s">
        <v>2858</v>
      </c>
      <c r="N974" s="96" t="s">
        <v>2859</v>
      </c>
      <c r="O974" s="97" t="s">
        <v>138</v>
      </c>
    </row>
    <row r="975" spans="12:15" x14ac:dyDescent="0.35">
      <c r="L975" s="104">
        <v>890197</v>
      </c>
      <c r="M975" s="105" t="s">
        <v>2861</v>
      </c>
      <c r="N975" s="99" t="s">
        <v>2862</v>
      </c>
      <c r="O975" s="100" t="s">
        <v>138</v>
      </c>
    </row>
    <row r="976" spans="12:15" x14ac:dyDescent="0.35">
      <c r="L976" s="106">
        <v>891021</v>
      </c>
      <c r="M976" s="107" t="s">
        <v>2864</v>
      </c>
      <c r="N976" s="96" t="s">
        <v>5708</v>
      </c>
      <c r="O976" s="97" t="s">
        <v>138</v>
      </c>
    </row>
    <row r="977" spans="12:15" x14ac:dyDescent="0.35">
      <c r="L977" s="104">
        <v>891022</v>
      </c>
      <c r="M977" s="105" t="s">
        <v>2865</v>
      </c>
      <c r="N977" s="99" t="s">
        <v>2866</v>
      </c>
      <c r="O977" s="100" t="s">
        <v>138</v>
      </c>
    </row>
    <row r="978" spans="12:15" x14ac:dyDescent="0.35">
      <c r="L978" s="95">
        <v>891023</v>
      </c>
      <c r="M978" s="107" t="s">
        <v>2867</v>
      </c>
      <c r="N978" s="96" t="s">
        <v>2868</v>
      </c>
      <c r="O978" s="97" t="s">
        <v>138</v>
      </c>
    </row>
    <row r="979" spans="12:15" x14ac:dyDescent="0.35">
      <c r="L979" s="98">
        <v>891024</v>
      </c>
      <c r="M979" s="105" t="s">
        <v>2869</v>
      </c>
      <c r="N979" s="99" t="s">
        <v>2870</v>
      </c>
      <c r="O979" s="100" t="s">
        <v>138</v>
      </c>
    </row>
    <row r="980" spans="12:15" x14ac:dyDescent="0.35">
      <c r="L980" s="95">
        <v>892921</v>
      </c>
      <c r="M980" s="107" t="s">
        <v>2871</v>
      </c>
      <c r="N980" s="96" t="s">
        <v>2872</v>
      </c>
      <c r="O980" s="97" t="s">
        <v>138</v>
      </c>
    </row>
    <row r="981" spans="12:15" x14ac:dyDescent="0.35">
      <c r="L981" s="98">
        <v>892922</v>
      </c>
      <c r="M981" s="99" t="s">
        <v>2873</v>
      </c>
      <c r="N981" s="99" t="s">
        <v>2874</v>
      </c>
      <c r="O981" s="100" t="s">
        <v>138</v>
      </c>
    </row>
    <row r="982" spans="12:15" x14ac:dyDescent="0.35">
      <c r="L982" s="95">
        <v>892923</v>
      </c>
      <c r="M982" s="96" t="s">
        <v>2875</v>
      </c>
      <c r="N982" s="96" t="s">
        <v>2876</v>
      </c>
      <c r="O982" s="97" t="s">
        <v>138</v>
      </c>
    </row>
    <row r="983" spans="12:15" x14ac:dyDescent="0.35">
      <c r="L983" s="98">
        <v>892924</v>
      </c>
      <c r="M983" s="99" t="s">
        <v>2877</v>
      </c>
      <c r="N983" s="99" t="s">
        <v>2878</v>
      </c>
      <c r="O983" s="100" t="s">
        <v>138</v>
      </c>
    </row>
    <row r="984" spans="12:15" x14ac:dyDescent="0.35">
      <c r="L984" s="95">
        <v>895200</v>
      </c>
      <c r="M984" s="96" t="s">
        <v>2879</v>
      </c>
      <c r="N984" s="96" t="s">
        <v>5709</v>
      </c>
      <c r="O984" s="97" t="s">
        <v>138</v>
      </c>
    </row>
    <row r="985" spans="12:15" x14ac:dyDescent="0.35">
      <c r="L985" s="98">
        <v>911125</v>
      </c>
      <c r="M985" s="99" t="s">
        <v>2880</v>
      </c>
      <c r="N985" s="99" t="s">
        <v>2881</v>
      </c>
      <c r="O985" s="100" t="s">
        <v>138</v>
      </c>
    </row>
    <row r="986" spans="12:15" x14ac:dyDescent="0.35">
      <c r="L986" s="95">
        <v>911127</v>
      </c>
      <c r="M986" s="96" t="s">
        <v>2882</v>
      </c>
      <c r="N986" s="96" t="s">
        <v>2883</v>
      </c>
      <c r="O986" s="97" t="s">
        <v>138</v>
      </c>
    </row>
    <row r="987" spans="12:15" x14ac:dyDescent="0.35">
      <c r="L987" s="98">
        <v>911142</v>
      </c>
      <c r="M987" s="99" t="s">
        <v>2884</v>
      </c>
      <c r="N987" s="99" t="s">
        <v>2885</v>
      </c>
      <c r="O987" s="100" t="s">
        <v>138</v>
      </c>
    </row>
    <row r="988" spans="12:15" x14ac:dyDescent="0.35">
      <c r="L988" s="95">
        <v>911146</v>
      </c>
      <c r="M988" s="96" t="s">
        <v>2886</v>
      </c>
      <c r="N988" s="96" t="s">
        <v>2887</v>
      </c>
      <c r="O988" s="97" t="s">
        <v>138</v>
      </c>
    </row>
    <row r="989" spans="12:15" x14ac:dyDescent="0.35">
      <c r="L989" s="98">
        <v>912262</v>
      </c>
      <c r="M989" s="99" t="s">
        <v>2888</v>
      </c>
      <c r="N989" s="99" t="s">
        <v>2889</v>
      </c>
      <c r="O989" s="100" t="s">
        <v>138</v>
      </c>
    </row>
    <row r="990" spans="12:15" x14ac:dyDescent="0.35">
      <c r="L990" s="95">
        <v>913384</v>
      </c>
      <c r="M990" s="96" t="s">
        <v>2890</v>
      </c>
      <c r="N990" s="96" t="s">
        <v>2891</v>
      </c>
      <c r="O990" s="97" t="s">
        <v>138</v>
      </c>
    </row>
    <row r="991" spans="12:15" x14ac:dyDescent="0.35">
      <c r="L991" s="98">
        <v>913393</v>
      </c>
      <c r="M991" s="99" t="s">
        <v>2892</v>
      </c>
      <c r="N991" s="99" t="s">
        <v>2893</v>
      </c>
      <c r="O991" s="100" t="s">
        <v>138</v>
      </c>
    </row>
    <row r="992" spans="12:15" x14ac:dyDescent="0.35">
      <c r="L992" s="95">
        <v>914263</v>
      </c>
      <c r="M992" s="96" t="s">
        <v>2894</v>
      </c>
      <c r="N992" s="96" t="s">
        <v>2895</v>
      </c>
      <c r="O992" s="97" t="s">
        <v>138</v>
      </c>
    </row>
    <row r="993" spans="12:15" x14ac:dyDescent="0.35">
      <c r="L993" s="98">
        <v>921164</v>
      </c>
      <c r="M993" s="99" t="s">
        <v>2896</v>
      </c>
      <c r="N993" s="99" t="s">
        <v>2897</v>
      </c>
      <c r="O993" s="100" t="s">
        <v>138</v>
      </c>
    </row>
    <row r="994" spans="12:15" x14ac:dyDescent="0.35">
      <c r="L994" s="95">
        <v>921167</v>
      </c>
      <c r="M994" s="96" t="s">
        <v>2898</v>
      </c>
      <c r="N994" s="96" t="s">
        <v>2899</v>
      </c>
      <c r="O994" s="97" t="s">
        <v>138</v>
      </c>
    </row>
    <row r="995" spans="12:15" x14ac:dyDescent="0.35">
      <c r="L995" s="98">
        <v>921168</v>
      </c>
      <c r="M995" s="99" t="s">
        <v>2900</v>
      </c>
      <c r="N995" s="99" t="s">
        <v>2901</v>
      </c>
      <c r="O995" s="100" t="s">
        <v>138</v>
      </c>
    </row>
    <row r="996" spans="12:15" x14ac:dyDescent="0.35">
      <c r="L996" s="95">
        <v>921174</v>
      </c>
      <c r="M996" s="96" t="s">
        <v>2902</v>
      </c>
      <c r="N996" s="96" t="s">
        <v>2903</v>
      </c>
      <c r="O996" s="97" t="s">
        <v>138</v>
      </c>
    </row>
    <row r="997" spans="12:15" x14ac:dyDescent="0.35">
      <c r="L997" s="98">
        <v>921177</v>
      </c>
      <c r="M997" s="99" t="s">
        <v>2904</v>
      </c>
      <c r="N997" s="99" t="s">
        <v>2905</v>
      </c>
      <c r="O997" s="100" t="s">
        <v>138</v>
      </c>
    </row>
    <row r="998" spans="12:15" x14ac:dyDescent="0.35">
      <c r="L998" s="95">
        <v>921178</v>
      </c>
      <c r="M998" s="96" t="s">
        <v>2906</v>
      </c>
      <c r="N998" s="96" t="s">
        <v>2907</v>
      </c>
      <c r="O998" s="97" t="s">
        <v>138</v>
      </c>
    </row>
    <row r="999" spans="12:15" x14ac:dyDescent="0.35">
      <c r="L999" s="98">
        <v>922274</v>
      </c>
      <c r="M999" s="99" t="s">
        <v>2908</v>
      </c>
      <c r="N999" s="99" t="s">
        <v>2909</v>
      </c>
      <c r="O999" s="100" t="s">
        <v>138</v>
      </c>
    </row>
    <row r="1000" spans="12:15" x14ac:dyDescent="0.35">
      <c r="L1000" s="9">
        <v>922276</v>
      </c>
      <c r="M1000" t="s">
        <v>2910</v>
      </c>
      <c r="N1000" t="s">
        <v>2911</v>
      </c>
    </row>
    <row r="1001" spans="12:15" x14ac:dyDescent="0.35">
      <c r="L1001" s="9">
        <v>922278</v>
      </c>
      <c r="M1001" t="s">
        <v>2912</v>
      </c>
      <c r="N1001" t="s">
        <v>2913</v>
      </c>
    </row>
    <row r="1002" spans="12:15" x14ac:dyDescent="0.35">
      <c r="L1002" s="9">
        <v>922292</v>
      </c>
      <c r="M1002" t="s">
        <v>2914</v>
      </c>
      <c r="N1002" t="s">
        <v>2915</v>
      </c>
    </row>
    <row r="1003" spans="12:15" x14ac:dyDescent="0.35">
      <c r="L1003" s="9">
        <v>922294</v>
      </c>
      <c r="M1003" t="s">
        <v>2916</v>
      </c>
      <c r="N1003" t="s">
        <v>2917</v>
      </c>
    </row>
    <row r="1004" spans="12:15" x14ac:dyDescent="0.35">
      <c r="L1004" s="9">
        <v>922298</v>
      </c>
      <c r="M1004" t="s">
        <v>2918</v>
      </c>
      <c r="N1004" t="s">
        <v>2919</v>
      </c>
    </row>
    <row r="1005" spans="12:15" x14ac:dyDescent="0.35">
      <c r="L1005" s="9">
        <v>922355</v>
      </c>
      <c r="M1005" t="s">
        <v>2920</v>
      </c>
      <c r="N1005" t="s">
        <v>2921</v>
      </c>
    </row>
    <row r="1006" spans="12:15" x14ac:dyDescent="0.35">
      <c r="L1006" s="9">
        <v>922357</v>
      </c>
      <c r="M1006" t="s">
        <v>2922</v>
      </c>
      <c r="N1006" t="s">
        <v>2923</v>
      </c>
    </row>
    <row r="1007" spans="12:15" x14ac:dyDescent="0.35">
      <c r="L1007" s="9">
        <v>923322</v>
      </c>
      <c r="M1007" t="s">
        <v>2924</v>
      </c>
      <c r="N1007" t="s">
        <v>2925</v>
      </c>
    </row>
    <row r="1008" spans="12:15" x14ac:dyDescent="0.35">
      <c r="L1008" s="9">
        <v>923366</v>
      </c>
      <c r="M1008" t="s">
        <v>2926</v>
      </c>
      <c r="N1008" t="s">
        <v>2927</v>
      </c>
    </row>
    <row r="1009" spans="12:14" x14ac:dyDescent="0.35">
      <c r="L1009" s="9">
        <v>923376</v>
      </c>
      <c r="M1009" t="s">
        <v>2928</v>
      </c>
      <c r="N1009" t="s">
        <v>2929</v>
      </c>
    </row>
  </sheetData>
  <conditionalFormatting sqref="H2:H1048576">
    <cfRule type="duplicateValues" dxfId="2" priority="1"/>
  </conditionalFormatting>
  <hyperlinks>
    <hyperlink ref="O569" r:id="rId1" xr:uid="{760D1482-4D94-4432-8ACD-58699B7976D6}"/>
  </hyperlinks>
  <pageMargins left="0.7" right="0.7" top="0.75" bottom="0.75" header="0.3" footer="0.3"/>
  <pageSetup orientation="portrait" r:id="rId2"/>
  <tableParts count="7">
    <tablePart r:id="rId3"/>
    <tablePart r:id="rId4"/>
    <tablePart r:id="rId5"/>
    <tablePart r:id="rId6"/>
    <tablePart r:id="rId7"/>
    <tablePart r:id="rId8"/>
    <tablePart r:id="rId9"/>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5BC8F-761A-4AD6-B583-E1F6A7220F8D}">
  <dimension ref="A1:JC1009"/>
  <sheetViews>
    <sheetView zoomScaleNormal="100" workbookViewId="0">
      <pane xSplit="2" ySplit="1" topLeftCell="C2" activePane="bottomRight" state="frozen"/>
      <selection pane="topRight" activeCell="C1" sqref="C1"/>
      <selection pane="bottomLeft" activeCell="A2" sqref="A2"/>
      <selection pane="bottomRight" activeCell="G1" sqref="G1"/>
    </sheetView>
  </sheetViews>
  <sheetFormatPr defaultColWidth="8.81640625" defaultRowHeight="30" customHeight="1" x14ac:dyDescent="0.3"/>
  <cols>
    <col min="1" max="1" width="12.81640625" style="152" customWidth="1"/>
    <col min="2" max="2" width="36.54296875" style="153" customWidth="1"/>
    <col min="3" max="3" width="24.453125" style="154" customWidth="1"/>
    <col min="4" max="4" width="13.54296875" style="155" customWidth="1"/>
    <col min="5" max="5" width="54.26953125" style="154" customWidth="1"/>
    <col min="6" max="6" width="45.81640625" style="154" customWidth="1"/>
    <col min="7" max="7" width="36.453125" style="154" customWidth="1"/>
    <col min="8" max="8" width="18" style="154" customWidth="1"/>
    <col min="9" max="9" width="25.81640625" style="154" customWidth="1"/>
    <col min="10" max="10" width="13" style="155" customWidth="1"/>
    <col min="11" max="11" width="15.1796875" style="156" customWidth="1"/>
    <col min="12" max="12" width="42.1796875" style="154" customWidth="1"/>
    <col min="13" max="13" width="18.54296875" style="155" bestFit="1" customWidth="1"/>
    <col min="14" max="14" width="17.7265625" style="155" bestFit="1" customWidth="1"/>
    <col min="15" max="15" width="16.1796875" style="157" customWidth="1"/>
    <col min="16" max="16" width="15.81640625" style="158" customWidth="1"/>
    <col min="17" max="17" width="16" style="155" customWidth="1"/>
    <col min="18" max="18" width="16.1796875" style="157" customWidth="1"/>
    <col min="19" max="19" width="15.81640625" style="157" customWidth="1"/>
    <col min="20" max="20" width="13.453125" style="155" customWidth="1"/>
    <col min="21" max="21" width="15.54296875" style="155" customWidth="1"/>
    <col min="22" max="23" width="18.54296875" style="159" customWidth="1"/>
    <col min="24" max="263" width="8.81640625" style="121"/>
    <col min="264" max="16384" width="8.81640625" style="137"/>
  </cols>
  <sheetData>
    <row r="1" spans="1:23" ht="120.75" customHeight="1" x14ac:dyDescent="0.3">
      <c r="A1" s="116" t="s">
        <v>3</v>
      </c>
      <c r="B1" s="117" t="s">
        <v>113</v>
      </c>
      <c r="C1" s="118" t="s">
        <v>2930</v>
      </c>
      <c r="D1" s="119" t="s">
        <v>5710</v>
      </c>
      <c r="E1" s="118" t="s">
        <v>114</v>
      </c>
      <c r="F1" s="118" t="s">
        <v>2931</v>
      </c>
      <c r="G1" s="118" t="s">
        <v>115</v>
      </c>
      <c r="H1" s="118" t="s">
        <v>5711</v>
      </c>
      <c r="I1" s="118" t="s">
        <v>5712</v>
      </c>
      <c r="J1" s="118" t="s">
        <v>5713</v>
      </c>
      <c r="K1" s="118" t="s">
        <v>2932</v>
      </c>
      <c r="L1" s="118" t="s">
        <v>2933</v>
      </c>
      <c r="M1" s="118" t="s">
        <v>2934</v>
      </c>
      <c r="N1" s="118" t="s">
        <v>2935</v>
      </c>
      <c r="O1" s="118" t="s">
        <v>5714</v>
      </c>
      <c r="P1" s="118" t="s">
        <v>2936</v>
      </c>
      <c r="Q1" s="118" t="s">
        <v>2937</v>
      </c>
      <c r="R1" s="120" t="s">
        <v>2938</v>
      </c>
      <c r="S1" s="120" t="s">
        <v>2939</v>
      </c>
      <c r="T1" s="118" t="s">
        <v>2940</v>
      </c>
      <c r="U1" s="118" t="s">
        <v>2941</v>
      </c>
      <c r="V1" s="118" t="s">
        <v>2942</v>
      </c>
      <c r="W1" s="118" t="s">
        <v>2943</v>
      </c>
    </row>
    <row r="2" spans="1:23" ht="30" customHeight="1" x14ac:dyDescent="0.3">
      <c r="A2" s="122">
        <v>111111</v>
      </c>
      <c r="B2" s="123" t="s">
        <v>127</v>
      </c>
      <c r="C2" s="124" t="s">
        <v>127</v>
      </c>
      <c r="D2" s="125" t="s">
        <v>2944</v>
      </c>
      <c r="E2" s="124" t="s">
        <v>5524</v>
      </c>
      <c r="F2" s="124" t="s">
        <v>5715</v>
      </c>
      <c r="G2" s="124" t="s">
        <v>128</v>
      </c>
      <c r="H2" s="124" t="s">
        <v>5716</v>
      </c>
      <c r="I2" s="124" t="s">
        <v>5717</v>
      </c>
      <c r="J2" s="126">
        <v>11</v>
      </c>
      <c r="K2" s="127">
        <v>1111</v>
      </c>
      <c r="L2" s="124" t="s">
        <v>2945</v>
      </c>
      <c r="M2" s="128" t="s">
        <v>2946</v>
      </c>
      <c r="N2" s="128" t="s">
        <v>2947</v>
      </c>
      <c r="O2" s="129">
        <v>258.06</v>
      </c>
      <c r="P2" s="129">
        <v>3.67</v>
      </c>
      <c r="Q2" s="130">
        <v>1111</v>
      </c>
      <c r="R2" s="129">
        <v>400000</v>
      </c>
      <c r="S2" s="129">
        <v>68000</v>
      </c>
      <c r="T2" s="128" t="s">
        <v>2948</v>
      </c>
      <c r="U2" s="128" t="s">
        <v>2949</v>
      </c>
      <c r="V2" s="131">
        <v>11110</v>
      </c>
      <c r="W2" s="132">
        <v>11110</v>
      </c>
    </row>
    <row r="3" spans="1:23" ht="30" customHeight="1" x14ac:dyDescent="0.3">
      <c r="A3" s="122">
        <v>111115</v>
      </c>
      <c r="B3" s="123" t="s">
        <v>131</v>
      </c>
      <c r="C3" s="124" t="s">
        <v>131</v>
      </c>
      <c r="D3" s="125" t="s">
        <v>2944</v>
      </c>
      <c r="E3" s="124" t="s">
        <v>132</v>
      </c>
      <c r="F3" s="124" t="s">
        <v>2950</v>
      </c>
      <c r="G3" s="124" t="s">
        <v>133</v>
      </c>
      <c r="H3" s="124" t="s">
        <v>5716</v>
      </c>
      <c r="I3" s="124" t="s">
        <v>5717</v>
      </c>
      <c r="J3" s="126">
        <v>11</v>
      </c>
      <c r="K3" s="127">
        <v>1113</v>
      </c>
      <c r="L3" s="124" t="s">
        <v>2951</v>
      </c>
      <c r="M3" s="128" t="s">
        <v>2946</v>
      </c>
      <c r="N3" s="128" t="s">
        <v>2947</v>
      </c>
      <c r="O3" s="129">
        <v>231.37</v>
      </c>
      <c r="P3" s="129">
        <v>3.24</v>
      </c>
      <c r="Q3" s="130">
        <v>1113</v>
      </c>
      <c r="R3" s="129">
        <v>100000</v>
      </c>
      <c r="S3" s="129">
        <v>16000</v>
      </c>
      <c r="T3" s="128" t="s">
        <v>2948</v>
      </c>
      <c r="U3" s="128" t="s">
        <v>2952</v>
      </c>
      <c r="V3" s="131">
        <v>11151</v>
      </c>
      <c r="W3" s="132">
        <v>11130</v>
      </c>
    </row>
    <row r="4" spans="1:23" ht="30" customHeight="1" x14ac:dyDescent="0.3">
      <c r="A4" s="122">
        <v>111310</v>
      </c>
      <c r="B4" s="123" t="s">
        <v>137</v>
      </c>
      <c r="C4" s="124" t="s">
        <v>5718</v>
      </c>
      <c r="D4" s="125" t="s">
        <v>2944</v>
      </c>
      <c r="E4" s="124" t="s">
        <v>5525</v>
      </c>
      <c r="F4" s="124"/>
      <c r="G4" s="124" t="s">
        <v>138</v>
      </c>
      <c r="H4" s="124"/>
      <c r="I4" s="124"/>
      <c r="J4" s="126">
        <v>11</v>
      </c>
      <c r="K4" s="127">
        <v>1166</v>
      </c>
      <c r="L4" s="124" t="s">
        <v>2953</v>
      </c>
      <c r="M4" s="128" t="s">
        <v>2946</v>
      </c>
      <c r="N4" s="128"/>
      <c r="O4" s="129">
        <v>47.5</v>
      </c>
      <c r="P4" s="129">
        <v>2.08</v>
      </c>
      <c r="Q4" s="130"/>
      <c r="R4" s="129">
        <v>200000</v>
      </c>
      <c r="S4" s="129">
        <v>87000</v>
      </c>
      <c r="T4" s="128"/>
      <c r="U4" s="128"/>
      <c r="V4" s="131"/>
      <c r="W4" s="132"/>
    </row>
    <row r="5" spans="1:23" ht="30" customHeight="1" x14ac:dyDescent="0.3">
      <c r="A5" s="122">
        <v>111411</v>
      </c>
      <c r="B5" s="123" t="s">
        <v>141</v>
      </c>
      <c r="C5" s="124" t="s">
        <v>141</v>
      </c>
      <c r="D5" s="125" t="s">
        <v>2944</v>
      </c>
      <c r="E5" s="124" t="s">
        <v>142</v>
      </c>
      <c r="F5" s="124" t="s">
        <v>5719</v>
      </c>
      <c r="G5" s="124" t="s">
        <v>143</v>
      </c>
      <c r="H5" s="124" t="s">
        <v>5716</v>
      </c>
      <c r="I5" s="124" t="s">
        <v>5717</v>
      </c>
      <c r="J5" s="126">
        <v>11</v>
      </c>
      <c r="K5" s="127">
        <v>1114</v>
      </c>
      <c r="L5" s="124" t="s">
        <v>2954</v>
      </c>
      <c r="M5" s="128" t="s">
        <v>2946</v>
      </c>
      <c r="N5" s="128" t="s">
        <v>2947</v>
      </c>
      <c r="O5" s="129">
        <v>47.5</v>
      </c>
      <c r="P5" s="129">
        <v>2.08</v>
      </c>
      <c r="Q5" s="130">
        <v>1114</v>
      </c>
      <c r="R5" s="129">
        <v>160000</v>
      </c>
      <c r="S5" s="129">
        <v>53000</v>
      </c>
      <c r="T5" s="128" t="s">
        <v>2948</v>
      </c>
      <c r="U5" s="128" t="s">
        <v>2955</v>
      </c>
      <c r="V5" s="131">
        <v>11111</v>
      </c>
      <c r="W5" s="132">
        <v>11112</v>
      </c>
    </row>
    <row r="6" spans="1:23" ht="30" customHeight="1" x14ac:dyDescent="0.3">
      <c r="A6" s="122">
        <v>111500</v>
      </c>
      <c r="B6" s="123" t="s">
        <v>147</v>
      </c>
      <c r="C6" s="124" t="s">
        <v>2956</v>
      </c>
      <c r="D6" s="125" t="s">
        <v>2957</v>
      </c>
      <c r="E6" s="124" t="s">
        <v>5526</v>
      </c>
      <c r="F6" s="124"/>
      <c r="G6" s="124" t="s">
        <v>138</v>
      </c>
      <c r="H6" s="124" t="e">
        <v>#N/A</v>
      </c>
      <c r="I6" s="124" t="e">
        <v>#N/A</v>
      </c>
      <c r="J6" s="128">
        <v>11</v>
      </c>
      <c r="K6" s="127">
        <v>1115</v>
      </c>
      <c r="L6" s="124" t="s">
        <v>2958</v>
      </c>
      <c r="M6" s="128" t="s">
        <v>2946</v>
      </c>
      <c r="N6" s="128" t="s">
        <v>2947</v>
      </c>
      <c r="O6" s="129">
        <v>115.74</v>
      </c>
      <c r="P6" s="129">
        <v>1.2</v>
      </c>
      <c r="Q6" s="30">
        <v>1115</v>
      </c>
      <c r="R6" s="129">
        <v>12000</v>
      </c>
      <c r="S6" s="129">
        <v>6600</v>
      </c>
      <c r="T6" s="128" t="s">
        <v>2948</v>
      </c>
      <c r="U6" s="128" t="s">
        <v>2959</v>
      </c>
      <c r="V6" s="131">
        <v>11150</v>
      </c>
      <c r="W6" s="132"/>
    </row>
    <row r="7" spans="1:23" ht="30" customHeight="1" x14ac:dyDescent="0.3">
      <c r="A7" s="122">
        <v>112210</v>
      </c>
      <c r="B7" s="123" t="s">
        <v>151</v>
      </c>
      <c r="C7" s="124" t="s">
        <v>5720</v>
      </c>
      <c r="D7" s="125" t="s">
        <v>2944</v>
      </c>
      <c r="E7" s="124" t="s">
        <v>5527</v>
      </c>
      <c r="F7" s="124"/>
      <c r="G7" s="124" t="s">
        <v>138</v>
      </c>
      <c r="H7" s="124"/>
      <c r="I7" s="124"/>
      <c r="J7" s="126">
        <v>11</v>
      </c>
      <c r="K7" s="127">
        <v>1122</v>
      </c>
      <c r="L7" s="124" t="s">
        <v>2960</v>
      </c>
      <c r="M7" s="128" t="s">
        <v>2946</v>
      </c>
      <c r="N7" s="128" t="s">
        <v>2947</v>
      </c>
      <c r="O7" s="129">
        <v>161.06</v>
      </c>
      <c r="P7" s="129"/>
      <c r="Q7" s="130">
        <v>1121</v>
      </c>
      <c r="R7" s="129">
        <v>350000</v>
      </c>
      <c r="S7" s="129">
        <v>17000</v>
      </c>
      <c r="T7" s="128" t="s">
        <v>2948</v>
      </c>
      <c r="U7" s="128" t="s">
        <v>2963</v>
      </c>
      <c r="V7" s="131"/>
      <c r="W7" s="132"/>
    </row>
    <row r="8" spans="1:23" ht="30" customHeight="1" x14ac:dyDescent="0.3">
      <c r="A8" s="122">
        <v>112211</v>
      </c>
      <c r="B8" s="123" t="s">
        <v>155</v>
      </c>
      <c r="C8" s="124" t="s">
        <v>155</v>
      </c>
      <c r="D8" s="125" t="s">
        <v>2944</v>
      </c>
      <c r="E8" s="124" t="s">
        <v>156</v>
      </c>
      <c r="F8" s="124" t="s">
        <v>2961</v>
      </c>
      <c r="G8" s="124" t="s">
        <v>157</v>
      </c>
      <c r="H8" s="124" t="s">
        <v>5716</v>
      </c>
      <c r="I8" s="124" t="s">
        <v>5717</v>
      </c>
      <c r="J8" s="126">
        <v>11</v>
      </c>
      <c r="K8" s="127">
        <v>1121</v>
      </c>
      <c r="L8" s="124" t="s">
        <v>2962</v>
      </c>
      <c r="M8" s="128" t="s">
        <v>2946</v>
      </c>
      <c r="N8" s="128" t="s">
        <v>2947</v>
      </c>
      <c r="O8" s="129">
        <v>161.06</v>
      </c>
      <c r="P8" s="129">
        <v>3.24</v>
      </c>
      <c r="Q8" s="130">
        <v>1121</v>
      </c>
      <c r="R8" s="129">
        <v>350000</v>
      </c>
      <c r="S8" s="129">
        <v>17000</v>
      </c>
      <c r="T8" s="128" t="s">
        <v>2948</v>
      </c>
      <c r="U8" s="128" t="s">
        <v>2963</v>
      </c>
      <c r="V8" s="131">
        <v>11212</v>
      </c>
      <c r="W8" s="132">
        <v>11210</v>
      </c>
    </row>
    <row r="9" spans="1:23" ht="30" customHeight="1" x14ac:dyDescent="0.3">
      <c r="A9" s="122">
        <v>113321</v>
      </c>
      <c r="B9" s="123" t="s">
        <v>161</v>
      </c>
      <c r="C9" s="124" t="s">
        <v>161</v>
      </c>
      <c r="D9" s="125" t="s">
        <v>2944</v>
      </c>
      <c r="E9" s="124" t="s">
        <v>162</v>
      </c>
      <c r="F9" s="124" t="s">
        <v>2964</v>
      </c>
      <c r="G9" s="124" t="s">
        <v>163</v>
      </c>
      <c r="H9" s="124" t="s">
        <v>5716</v>
      </c>
      <c r="I9" s="124" t="s">
        <v>5717</v>
      </c>
      <c r="J9" s="126">
        <v>11</v>
      </c>
      <c r="K9" s="127">
        <v>1131</v>
      </c>
      <c r="L9" s="124" t="s">
        <v>2965</v>
      </c>
      <c r="M9" s="128" t="s">
        <v>2946</v>
      </c>
      <c r="N9" s="128"/>
      <c r="O9" s="129">
        <v>193.8</v>
      </c>
      <c r="P9" s="129">
        <v>3.24</v>
      </c>
      <c r="Q9" s="130">
        <v>1131</v>
      </c>
      <c r="R9" s="129">
        <v>750000</v>
      </c>
      <c r="S9" s="129">
        <v>18000</v>
      </c>
      <c r="T9" s="128" t="s">
        <v>2948</v>
      </c>
      <c r="U9" s="128" t="s">
        <v>2966</v>
      </c>
      <c r="V9" s="131" t="s">
        <v>2967</v>
      </c>
      <c r="W9" s="132"/>
    </row>
    <row r="10" spans="1:23" ht="30" customHeight="1" x14ac:dyDescent="0.3">
      <c r="A10" s="122">
        <v>116116</v>
      </c>
      <c r="B10" s="123" t="s">
        <v>5452</v>
      </c>
      <c r="C10" s="124" t="s">
        <v>2968</v>
      </c>
      <c r="D10" s="125" t="s">
        <v>2944</v>
      </c>
      <c r="E10" s="124" t="s">
        <v>168</v>
      </c>
      <c r="F10" s="124" t="s">
        <v>2969</v>
      </c>
      <c r="G10" s="124" t="s">
        <v>169</v>
      </c>
      <c r="H10" s="124" t="s">
        <v>5716</v>
      </c>
      <c r="I10" s="124" t="s">
        <v>5717</v>
      </c>
      <c r="J10" s="126">
        <v>11</v>
      </c>
      <c r="K10" s="127">
        <v>1111</v>
      </c>
      <c r="L10" s="124" t="s">
        <v>2945</v>
      </c>
      <c r="M10" s="128" t="s">
        <v>2946</v>
      </c>
      <c r="N10" s="128" t="s">
        <v>2947</v>
      </c>
      <c r="O10" s="129">
        <v>258.06</v>
      </c>
      <c r="P10" s="129">
        <v>3.67</v>
      </c>
      <c r="Q10" s="130">
        <v>1111</v>
      </c>
      <c r="R10" s="129">
        <v>400000</v>
      </c>
      <c r="S10" s="129">
        <v>68000</v>
      </c>
      <c r="T10" s="128" t="s">
        <v>2948</v>
      </c>
      <c r="U10" s="128" t="s">
        <v>112</v>
      </c>
      <c r="V10" s="131">
        <v>11110</v>
      </c>
      <c r="W10" s="132">
        <v>11110</v>
      </c>
    </row>
    <row r="11" spans="1:23" ht="30" customHeight="1" x14ac:dyDescent="0.3">
      <c r="A11" s="122">
        <v>116401</v>
      </c>
      <c r="B11" s="123" t="s">
        <v>172</v>
      </c>
      <c r="C11" s="124" t="s">
        <v>2970</v>
      </c>
      <c r="D11" s="125" t="s">
        <v>2944</v>
      </c>
      <c r="E11" s="124" t="s">
        <v>5528</v>
      </c>
      <c r="F11" s="124"/>
      <c r="G11" s="124" t="s">
        <v>173</v>
      </c>
      <c r="H11" s="124" t="s">
        <v>5716</v>
      </c>
      <c r="I11" s="124" t="s">
        <v>5717</v>
      </c>
      <c r="J11" s="126">
        <v>11</v>
      </c>
      <c r="K11" s="127">
        <v>1164</v>
      </c>
      <c r="L11" s="124" t="s">
        <v>2971</v>
      </c>
      <c r="M11" s="128" t="s">
        <v>2946</v>
      </c>
      <c r="N11" s="128"/>
      <c r="O11" s="129">
        <v>159.84</v>
      </c>
      <c r="P11" s="129">
        <v>3.24</v>
      </c>
      <c r="Q11" s="130">
        <v>1164</v>
      </c>
      <c r="R11" s="129">
        <v>46000</v>
      </c>
      <c r="S11" s="129">
        <v>3200</v>
      </c>
      <c r="T11" s="128" t="s">
        <v>2948</v>
      </c>
      <c r="U11" s="128" t="s">
        <v>2972</v>
      </c>
      <c r="V11" s="131"/>
      <c r="W11" s="132">
        <v>11640</v>
      </c>
    </row>
    <row r="12" spans="1:23" ht="30" customHeight="1" x14ac:dyDescent="0.3">
      <c r="A12" s="122">
        <v>116402</v>
      </c>
      <c r="B12" s="123" t="s">
        <v>177</v>
      </c>
      <c r="C12" s="124" t="s">
        <v>177</v>
      </c>
      <c r="D12" s="125" t="s">
        <v>2944</v>
      </c>
      <c r="E12" s="124" t="s">
        <v>178</v>
      </c>
      <c r="F12" s="124"/>
      <c r="G12" s="124" t="s">
        <v>179</v>
      </c>
      <c r="H12" s="124" t="s">
        <v>5716</v>
      </c>
      <c r="I12" s="124" t="s">
        <v>5717</v>
      </c>
      <c r="J12" s="126">
        <v>11</v>
      </c>
      <c r="K12" s="127">
        <v>1164</v>
      </c>
      <c r="L12" s="124" t="s">
        <v>2971</v>
      </c>
      <c r="M12" s="128" t="s">
        <v>2946</v>
      </c>
      <c r="N12" s="128"/>
      <c r="O12" s="129">
        <v>159.84</v>
      </c>
      <c r="P12" s="129">
        <v>3.24</v>
      </c>
      <c r="Q12" s="130">
        <v>1164</v>
      </c>
      <c r="R12" s="129">
        <v>46000</v>
      </c>
      <c r="S12" s="129">
        <v>3200</v>
      </c>
      <c r="T12" s="128" t="s">
        <v>2948</v>
      </c>
      <c r="U12" s="128" t="s">
        <v>2974</v>
      </c>
      <c r="V12" s="131"/>
      <c r="W12" s="132">
        <v>11660</v>
      </c>
    </row>
    <row r="13" spans="1:23" ht="30" customHeight="1" x14ac:dyDescent="0.3">
      <c r="A13" s="122">
        <v>116642</v>
      </c>
      <c r="B13" s="123" t="s">
        <v>183</v>
      </c>
      <c r="C13" s="124" t="s">
        <v>2975</v>
      </c>
      <c r="D13" s="125" t="s">
        <v>2944</v>
      </c>
      <c r="E13" s="124" t="s">
        <v>184</v>
      </c>
      <c r="F13" s="124" t="s">
        <v>5721</v>
      </c>
      <c r="G13" s="124" t="s">
        <v>185</v>
      </c>
      <c r="H13" s="124" t="s">
        <v>5716</v>
      </c>
      <c r="I13" s="124" t="e">
        <v>#N/A</v>
      </c>
      <c r="J13" s="126">
        <v>11</v>
      </c>
      <c r="K13" s="127">
        <v>1165</v>
      </c>
      <c r="L13" s="124" t="s">
        <v>2976</v>
      </c>
      <c r="M13" s="128" t="s">
        <v>2946</v>
      </c>
      <c r="N13" s="128"/>
      <c r="O13" s="129">
        <v>131.31</v>
      </c>
      <c r="P13" s="129">
        <v>3.24</v>
      </c>
      <c r="Q13" s="130">
        <v>1165</v>
      </c>
      <c r="R13" s="129">
        <v>400000</v>
      </c>
      <c r="S13" s="129">
        <v>20000</v>
      </c>
      <c r="T13" s="128" t="s">
        <v>2948</v>
      </c>
      <c r="U13" s="128" t="s">
        <v>2977</v>
      </c>
      <c r="V13" s="131">
        <v>11651</v>
      </c>
      <c r="W13" s="132">
        <v>11612</v>
      </c>
    </row>
    <row r="14" spans="1:23" ht="30" customHeight="1" x14ac:dyDescent="0.3">
      <c r="A14" s="122">
        <v>116661</v>
      </c>
      <c r="B14" s="123" t="s">
        <v>189</v>
      </c>
      <c r="C14" s="124" t="s">
        <v>2978</v>
      </c>
      <c r="D14" s="125" t="s">
        <v>2944</v>
      </c>
      <c r="E14" s="124" t="s">
        <v>190</v>
      </c>
      <c r="F14" s="124"/>
      <c r="G14" s="124" t="s">
        <v>191</v>
      </c>
      <c r="H14" s="124" t="s">
        <v>5722</v>
      </c>
      <c r="I14" s="124" t="s">
        <v>5716</v>
      </c>
      <c r="J14" s="126">
        <v>11</v>
      </c>
      <c r="K14" s="127">
        <v>1131</v>
      </c>
      <c r="L14" s="124" t="s">
        <v>2965</v>
      </c>
      <c r="M14" s="128" t="s">
        <v>2946</v>
      </c>
      <c r="N14" s="128"/>
      <c r="O14" s="129">
        <v>193.8</v>
      </c>
      <c r="P14" s="129">
        <v>3.24</v>
      </c>
      <c r="Q14" s="130">
        <v>1131</v>
      </c>
      <c r="R14" s="129">
        <v>750000</v>
      </c>
      <c r="S14" s="129">
        <v>18000</v>
      </c>
      <c r="T14" s="128" t="s">
        <v>2948</v>
      </c>
      <c r="U14" s="128" t="s">
        <v>2979</v>
      </c>
      <c r="V14" s="131">
        <v>11380</v>
      </c>
      <c r="W14" s="132">
        <v>11635</v>
      </c>
    </row>
    <row r="15" spans="1:23" ht="30" customHeight="1" x14ac:dyDescent="0.3">
      <c r="A15" s="122">
        <v>116662</v>
      </c>
      <c r="B15" s="123" t="s">
        <v>195</v>
      </c>
      <c r="C15" s="124" t="s">
        <v>2980</v>
      </c>
      <c r="D15" s="125" t="s">
        <v>2944</v>
      </c>
      <c r="E15" s="124" t="s">
        <v>196</v>
      </c>
      <c r="F15" s="124" t="s">
        <v>2981</v>
      </c>
      <c r="G15" s="124" t="s">
        <v>197</v>
      </c>
      <c r="H15" s="124" t="s">
        <v>5722</v>
      </c>
      <c r="I15" s="124" t="s">
        <v>5716</v>
      </c>
      <c r="J15" s="126">
        <v>11</v>
      </c>
      <c r="K15" s="127">
        <v>1131</v>
      </c>
      <c r="L15" s="124" t="s">
        <v>2965</v>
      </c>
      <c r="M15" s="128" t="s">
        <v>2946</v>
      </c>
      <c r="N15" s="128"/>
      <c r="O15" s="129">
        <v>193.8</v>
      </c>
      <c r="P15" s="129">
        <v>3.24</v>
      </c>
      <c r="Q15" s="130">
        <v>1131</v>
      </c>
      <c r="R15" s="129">
        <v>750000</v>
      </c>
      <c r="S15" s="129">
        <v>18000</v>
      </c>
      <c r="T15" s="128" t="s">
        <v>2948</v>
      </c>
      <c r="U15" s="128" t="s">
        <v>2982</v>
      </c>
      <c r="V15" s="131">
        <v>11380</v>
      </c>
      <c r="W15" s="132">
        <v>11655</v>
      </c>
    </row>
    <row r="16" spans="1:23" ht="30" customHeight="1" x14ac:dyDescent="0.3">
      <c r="A16" s="122">
        <v>116663</v>
      </c>
      <c r="B16" s="123" t="s">
        <v>201</v>
      </c>
      <c r="C16" s="124" t="s">
        <v>2983</v>
      </c>
      <c r="D16" s="125" t="s">
        <v>2944</v>
      </c>
      <c r="E16" s="124" t="s">
        <v>202</v>
      </c>
      <c r="F16" s="124" t="s">
        <v>2984</v>
      </c>
      <c r="G16" s="124" t="s">
        <v>203</v>
      </c>
      <c r="H16" s="124" t="s">
        <v>5716</v>
      </c>
      <c r="I16" s="124" t="s">
        <v>5722</v>
      </c>
      <c r="J16" s="126">
        <v>11</v>
      </c>
      <c r="K16" s="127">
        <v>1112</v>
      </c>
      <c r="L16" s="124" t="s">
        <v>2985</v>
      </c>
      <c r="M16" s="128" t="s">
        <v>2946</v>
      </c>
      <c r="N16" s="128"/>
      <c r="O16" s="129">
        <v>137.72999999999999</v>
      </c>
      <c r="P16" s="129">
        <v>3.24</v>
      </c>
      <c r="Q16" s="130">
        <v>1112</v>
      </c>
      <c r="R16" s="129">
        <v>270000</v>
      </c>
      <c r="S16" s="129">
        <v>7000</v>
      </c>
      <c r="T16" s="128" t="s">
        <v>2948</v>
      </c>
      <c r="U16" s="128" t="s">
        <v>2986</v>
      </c>
      <c r="V16" s="131" t="s">
        <v>2987</v>
      </c>
      <c r="W16" s="132" t="s">
        <v>5723</v>
      </c>
    </row>
    <row r="17" spans="1:23" ht="30" customHeight="1" x14ac:dyDescent="0.3">
      <c r="A17" s="122">
        <v>116664</v>
      </c>
      <c r="B17" s="123" t="s">
        <v>207</v>
      </c>
      <c r="C17" s="124" t="s">
        <v>2988</v>
      </c>
      <c r="D17" s="125" t="s">
        <v>2944</v>
      </c>
      <c r="E17" s="124" t="s">
        <v>208</v>
      </c>
      <c r="F17" s="124" t="s">
        <v>5724</v>
      </c>
      <c r="G17" s="124" t="s">
        <v>209</v>
      </c>
      <c r="H17" s="124" t="s">
        <v>5722</v>
      </c>
      <c r="I17" s="124" t="s">
        <v>5716</v>
      </c>
      <c r="J17" s="126">
        <v>11</v>
      </c>
      <c r="K17" s="127">
        <v>1131</v>
      </c>
      <c r="L17" s="124" t="s">
        <v>2965</v>
      </c>
      <c r="M17" s="128" t="s">
        <v>2946</v>
      </c>
      <c r="N17" s="128"/>
      <c r="O17" s="129">
        <v>193.8</v>
      </c>
      <c r="P17" s="129">
        <v>3.24</v>
      </c>
      <c r="Q17" s="130">
        <v>1131</v>
      </c>
      <c r="R17" s="129">
        <v>750000</v>
      </c>
      <c r="S17" s="129">
        <v>18000</v>
      </c>
      <c r="T17" s="128" t="s">
        <v>2948</v>
      </c>
      <c r="U17" s="128" t="s">
        <v>2989</v>
      </c>
      <c r="V17" s="131">
        <v>11330</v>
      </c>
      <c r="W17" s="132"/>
    </row>
    <row r="18" spans="1:23" ht="30" customHeight="1" x14ac:dyDescent="0.3">
      <c r="A18" s="122">
        <v>116665</v>
      </c>
      <c r="B18" s="123" t="s">
        <v>5453</v>
      </c>
      <c r="C18" s="124" t="s">
        <v>2990</v>
      </c>
      <c r="D18" s="125" t="s">
        <v>2944</v>
      </c>
      <c r="E18" s="124" t="s">
        <v>5529</v>
      </c>
      <c r="F18" s="124" t="s">
        <v>2991</v>
      </c>
      <c r="G18" s="124" t="s">
        <v>213</v>
      </c>
      <c r="H18" s="124" t="s">
        <v>5722</v>
      </c>
      <c r="I18" s="124" t="s">
        <v>5716</v>
      </c>
      <c r="J18" s="126">
        <v>11</v>
      </c>
      <c r="K18" s="127">
        <v>1131</v>
      </c>
      <c r="L18" s="124" t="s">
        <v>2965</v>
      </c>
      <c r="M18" s="128" t="s">
        <v>2946</v>
      </c>
      <c r="N18" s="128"/>
      <c r="O18" s="129">
        <v>193.8</v>
      </c>
      <c r="P18" s="129">
        <v>3.24</v>
      </c>
      <c r="Q18" s="130">
        <v>1131</v>
      </c>
      <c r="R18" s="129">
        <v>750000</v>
      </c>
      <c r="S18" s="129">
        <v>18000</v>
      </c>
      <c r="T18" s="128" t="s">
        <v>2948</v>
      </c>
      <c r="U18" s="128" t="s">
        <v>2992</v>
      </c>
      <c r="V18" s="131">
        <v>11330</v>
      </c>
      <c r="W18" s="132"/>
    </row>
    <row r="19" spans="1:23" ht="30" customHeight="1" x14ac:dyDescent="0.3">
      <c r="A19" s="122">
        <v>116666</v>
      </c>
      <c r="B19" s="123" t="s">
        <v>217</v>
      </c>
      <c r="C19" s="124" t="s">
        <v>2993</v>
      </c>
      <c r="D19" s="125" t="s">
        <v>2944</v>
      </c>
      <c r="E19" s="124" t="s">
        <v>218</v>
      </c>
      <c r="F19" s="124"/>
      <c r="G19" s="124" t="s">
        <v>219</v>
      </c>
      <c r="H19" s="124" t="s">
        <v>5716</v>
      </c>
      <c r="I19" s="124" t="s">
        <v>5722</v>
      </c>
      <c r="J19" s="126">
        <v>11</v>
      </c>
      <c r="K19" s="127">
        <v>1131</v>
      </c>
      <c r="L19" s="124" t="s">
        <v>2965</v>
      </c>
      <c r="M19" s="128" t="s">
        <v>2946</v>
      </c>
      <c r="N19" s="128"/>
      <c r="O19" s="129">
        <v>193.8</v>
      </c>
      <c r="P19" s="129">
        <v>3.24</v>
      </c>
      <c r="Q19" s="130">
        <v>1131</v>
      </c>
      <c r="R19" s="129">
        <v>750000</v>
      </c>
      <c r="S19" s="129">
        <v>18000</v>
      </c>
      <c r="T19" s="128" t="s">
        <v>2948</v>
      </c>
      <c r="U19" s="128" t="s">
        <v>2994</v>
      </c>
      <c r="V19" s="131">
        <v>11350</v>
      </c>
      <c r="W19" s="132"/>
    </row>
    <row r="20" spans="1:23" ht="30" customHeight="1" x14ac:dyDescent="0.3">
      <c r="A20" s="122">
        <v>116667</v>
      </c>
      <c r="B20" s="123" t="s">
        <v>2995</v>
      </c>
      <c r="C20" s="124" t="s">
        <v>2995</v>
      </c>
      <c r="D20" s="125" t="s">
        <v>2944</v>
      </c>
      <c r="E20" s="124" t="s">
        <v>223</v>
      </c>
      <c r="F20" s="124"/>
      <c r="G20" s="124" t="s">
        <v>224</v>
      </c>
      <c r="H20" s="124" t="s">
        <v>5722</v>
      </c>
      <c r="I20" s="124" t="s">
        <v>5716</v>
      </c>
      <c r="J20" s="126">
        <v>11</v>
      </c>
      <c r="K20" s="127">
        <v>1161</v>
      </c>
      <c r="L20" s="124" t="s">
        <v>2996</v>
      </c>
      <c r="M20" s="128" t="s">
        <v>2946</v>
      </c>
      <c r="N20" s="128"/>
      <c r="O20" s="129">
        <v>193.8</v>
      </c>
      <c r="P20" s="129">
        <v>3.24</v>
      </c>
      <c r="Q20" s="130">
        <v>1161</v>
      </c>
      <c r="R20" s="129">
        <v>12000</v>
      </c>
      <c r="S20" s="129">
        <v>1400</v>
      </c>
      <c r="T20" s="128" t="s">
        <v>2948</v>
      </c>
      <c r="U20" s="128" t="s">
        <v>2997</v>
      </c>
      <c r="V20" s="131">
        <v>11610</v>
      </c>
      <c r="W20" s="132">
        <v>11620</v>
      </c>
    </row>
    <row r="21" spans="1:23" ht="30" customHeight="1" x14ac:dyDescent="0.3">
      <c r="A21" s="122">
        <v>116668</v>
      </c>
      <c r="B21" s="123" t="s">
        <v>228</v>
      </c>
      <c r="C21" s="124" t="s">
        <v>2998</v>
      </c>
      <c r="D21" s="125" t="s">
        <v>2944</v>
      </c>
      <c r="E21" s="124" t="s">
        <v>229</v>
      </c>
      <c r="F21" s="124" t="s">
        <v>5725</v>
      </c>
      <c r="G21" s="124" t="s">
        <v>230</v>
      </c>
      <c r="H21" s="124" t="s">
        <v>5726</v>
      </c>
      <c r="I21" s="124" t="s">
        <v>5716</v>
      </c>
      <c r="J21" s="126">
        <v>11</v>
      </c>
      <c r="K21" s="127">
        <v>1162</v>
      </c>
      <c r="L21" s="124" t="s">
        <v>2999</v>
      </c>
      <c r="M21" s="128" t="s">
        <v>2946</v>
      </c>
      <c r="N21" s="128"/>
      <c r="O21" s="129">
        <v>247.6</v>
      </c>
      <c r="P21" s="129">
        <v>3.24</v>
      </c>
      <c r="Q21" s="130">
        <v>1162</v>
      </c>
      <c r="R21" s="129">
        <v>20000</v>
      </c>
      <c r="S21" s="129">
        <v>2300</v>
      </c>
      <c r="T21" s="128" t="s">
        <v>2948</v>
      </c>
      <c r="U21" s="128" t="s">
        <v>3000</v>
      </c>
      <c r="V21" s="131"/>
      <c r="W21" s="132"/>
    </row>
    <row r="22" spans="1:23" ht="30" customHeight="1" x14ac:dyDescent="0.3">
      <c r="A22" s="122">
        <v>116672</v>
      </c>
      <c r="B22" s="123" t="s">
        <v>5454</v>
      </c>
      <c r="C22" s="124" t="s">
        <v>3001</v>
      </c>
      <c r="D22" s="125" t="s">
        <v>2944</v>
      </c>
      <c r="E22" s="124" t="s">
        <v>234</v>
      </c>
      <c r="F22" s="124"/>
      <c r="G22" s="124" t="s">
        <v>235</v>
      </c>
      <c r="H22" s="124" t="s">
        <v>5722</v>
      </c>
      <c r="I22" s="124" t="s">
        <v>5716</v>
      </c>
      <c r="J22" s="126">
        <v>11</v>
      </c>
      <c r="K22" s="127">
        <v>1163</v>
      </c>
      <c r="L22" s="124" t="s">
        <v>3002</v>
      </c>
      <c r="M22" s="128" t="s">
        <v>2946</v>
      </c>
      <c r="N22" s="128"/>
      <c r="O22" s="129">
        <v>193.8</v>
      </c>
      <c r="P22" s="129">
        <v>3.24</v>
      </c>
      <c r="Q22" s="130">
        <v>1163</v>
      </c>
      <c r="R22" s="129">
        <v>13000</v>
      </c>
      <c r="S22" s="129">
        <v>1700</v>
      </c>
      <c r="T22" s="128" t="s">
        <v>2948</v>
      </c>
      <c r="U22" s="128" t="s">
        <v>3003</v>
      </c>
      <c r="V22" s="131">
        <v>11370</v>
      </c>
      <c r="W22" s="132">
        <v>11610</v>
      </c>
    </row>
    <row r="23" spans="1:23" ht="30" customHeight="1" x14ac:dyDescent="0.3">
      <c r="A23" s="122">
        <v>116922</v>
      </c>
      <c r="B23" s="123" t="s">
        <v>239</v>
      </c>
      <c r="C23" s="124" t="s">
        <v>3004</v>
      </c>
      <c r="D23" s="125" t="s">
        <v>2957</v>
      </c>
      <c r="E23" s="124" t="s">
        <v>240</v>
      </c>
      <c r="F23" s="124" t="s">
        <v>5727</v>
      </c>
      <c r="G23" s="124" t="s">
        <v>241</v>
      </c>
      <c r="H23" s="124" t="s">
        <v>5716</v>
      </c>
      <c r="I23" s="124" t="s">
        <v>5728</v>
      </c>
      <c r="J23" s="126">
        <v>14</v>
      </c>
      <c r="K23" s="127">
        <v>1461</v>
      </c>
      <c r="L23" s="124" t="s">
        <v>3005</v>
      </c>
      <c r="M23" s="128" t="s">
        <v>3006</v>
      </c>
      <c r="N23" s="128"/>
      <c r="O23" s="129">
        <v>1193751.03</v>
      </c>
      <c r="P23" s="129">
        <v>104215.62</v>
      </c>
      <c r="Q23" s="130">
        <v>1461</v>
      </c>
      <c r="R23" s="129">
        <v>12</v>
      </c>
      <c r="S23" s="129">
        <v>1</v>
      </c>
      <c r="T23" s="128" t="s">
        <v>2948</v>
      </c>
      <c r="U23" s="128" t="s">
        <v>3007</v>
      </c>
      <c r="V23" s="131">
        <v>14920</v>
      </c>
      <c r="W23" s="132">
        <v>14930</v>
      </c>
    </row>
    <row r="24" spans="1:23" ht="30" customHeight="1" x14ac:dyDescent="0.3">
      <c r="A24" s="122">
        <v>116933</v>
      </c>
      <c r="B24" s="123" t="s">
        <v>245</v>
      </c>
      <c r="C24" s="124" t="s">
        <v>3008</v>
      </c>
      <c r="D24" s="125" t="s">
        <v>2957</v>
      </c>
      <c r="E24" s="124" t="s">
        <v>246</v>
      </c>
      <c r="F24" s="124"/>
      <c r="G24" s="124" t="s">
        <v>247</v>
      </c>
      <c r="H24" s="124" t="s">
        <v>5729</v>
      </c>
      <c r="I24" s="124" t="s">
        <v>5716</v>
      </c>
      <c r="J24" s="126">
        <v>14</v>
      </c>
      <c r="K24" s="127">
        <v>1463</v>
      </c>
      <c r="L24" s="124" t="s">
        <v>3009</v>
      </c>
      <c r="M24" s="128" t="s">
        <v>3006</v>
      </c>
      <c r="N24" s="128"/>
      <c r="O24" s="129">
        <v>571777.86</v>
      </c>
      <c r="P24" s="129">
        <v>51980.37</v>
      </c>
      <c r="Q24" s="130">
        <v>1463</v>
      </c>
      <c r="R24" s="129">
        <v>3</v>
      </c>
      <c r="S24" s="129">
        <v>1</v>
      </c>
      <c r="T24" s="128" t="s">
        <v>2948</v>
      </c>
      <c r="U24" s="128" t="s">
        <v>3010</v>
      </c>
      <c r="V24" s="131"/>
      <c r="W24" s="132"/>
    </row>
    <row r="25" spans="1:23" ht="30" customHeight="1" x14ac:dyDescent="0.3">
      <c r="A25" s="122">
        <v>116945</v>
      </c>
      <c r="B25" s="123" t="s">
        <v>250</v>
      </c>
      <c r="C25" s="124" t="s">
        <v>3011</v>
      </c>
      <c r="D25" s="125" t="s">
        <v>2957</v>
      </c>
      <c r="E25" s="124" t="s">
        <v>251</v>
      </c>
      <c r="F25" s="124" t="s">
        <v>3012</v>
      </c>
      <c r="G25" s="124" t="s">
        <v>252</v>
      </c>
      <c r="H25" s="124" t="s">
        <v>5716</v>
      </c>
      <c r="I25" s="124" t="s">
        <v>5717</v>
      </c>
      <c r="J25" s="126">
        <v>14</v>
      </c>
      <c r="K25" s="127">
        <v>1464</v>
      </c>
      <c r="L25" s="124" t="s">
        <v>3013</v>
      </c>
      <c r="M25" s="128" t="s">
        <v>2947</v>
      </c>
      <c r="N25" s="128"/>
      <c r="O25" s="129">
        <v>21588.52</v>
      </c>
      <c r="P25" s="129">
        <v>803.99</v>
      </c>
      <c r="Q25" s="130">
        <v>1464</v>
      </c>
      <c r="R25" s="129">
        <v>26</v>
      </c>
      <c r="S25" s="129">
        <v>2</v>
      </c>
      <c r="T25" s="128" t="s">
        <v>3014</v>
      </c>
      <c r="U25" s="128" t="s">
        <v>3015</v>
      </c>
      <c r="V25" s="131">
        <v>14935</v>
      </c>
      <c r="W25" s="132">
        <v>14950</v>
      </c>
    </row>
    <row r="26" spans="1:23" ht="30" customHeight="1" x14ac:dyDescent="0.3">
      <c r="A26" s="122">
        <v>121111</v>
      </c>
      <c r="B26" s="123" t="s">
        <v>5455</v>
      </c>
      <c r="C26" s="124" t="s">
        <v>3016</v>
      </c>
      <c r="D26" s="125" t="s">
        <v>3017</v>
      </c>
      <c r="E26" s="124" t="s">
        <v>5530</v>
      </c>
      <c r="F26" s="124"/>
      <c r="G26" s="124" t="s">
        <v>256</v>
      </c>
      <c r="H26" s="124" t="s">
        <v>5730</v>
      </c>
      <c r="I26" s="124" t="s">
        <v>5731</v>
      </c>
      <c r="J26" s="126">
        <v>14</v>
      </c>
      <c r="K26" s="127">
        <v>1444</v>
      </c>
      <c r="L26" s="124" t="s">
        <v>3018</v>
      </c>
      <c r="M26" s="128" t="s">
        <v>112</v>
      </c>
      <c r="N26" s="128"/>
      <c r="O26" s="129">
        <v>599</v>
      </c>
      <c r="P26" s="129">
        <v>3.77</v>
      </c>
      <c r="Q26" s="130">
        <v>1444</v>
      </c>
      <c r="R26" s="129">
        <v>190000</v>
      </c>
      <c r="S26" s="129">
        <v>5800</v>
      </c>
      <c r="T26" s="128" t="s">
        <v>2948</v>
      </c>
      <c r="U26" s="128" t="s">
        <v>3019</v>
      </c>
      <c r="V26" s="131">
        <v>14165</v>
      </c>
      <c r="W26" s="132" t="s">
        <v>5732</v>
      </c>
    </row>
    <row r="27" spans="1:23" ht="30" customHeight="1" x14ac:dyDescent="0.3">
      <c r="A27" s="122">
        <v>121115</v>
      </c>
      <c r="B27" s="123" t="s">
        <v>5456</v>
      </c>
      <c r="C27" s="124" t="s">
        <v>3020</v>
      </c>
      <c r="D27" s="125" t="s">
        <v>2957</v>
      </c>
      <c r="E27" s="124" t="s">
        <v>5531</v>
      </c>
      <c r="F27" s="124" t="s">
        <v>5733</v>
      </c>
      <c r="G27" s="124" t="s">
        <v>260</v>
      </c>
      <c r="H27" s="124" t="s">
        <v>5730</v>
      </c>
      <c r="I27" s="124" t="s">
        <v>5731</v>
      </c>
      <c r="J27" s="126">
        <v>12</v>
      </c>
      <c r="K27" s="127">
        <v>1211</v>
      </c>
      <c r="L27" s="124" t="s">
        <v>3021</v>
      </c>
      <c r="M27" s="128" t="s">
        <v>3022</v>
      </c>
      <c r="N27" s="128" t="s">
        <v>3023</v>
      </c>
      <c r="O27" s="129">
        <v>445773.42</v>
      </c>
      <c r="P27" s="129">
        <v>4338.29</v>
      </c>
      <c r="Q27" s="130">
        <v>1211</v>
      </c>
      <c r="R27" s="129">
        <v>32</v>
      </c>
      <c r="S27" s="129">
        <v>6</v>
      </c>
      <c r="T27" s="128" t="s">
        <v>2948</v>
      </c>
      <c r="U27" s="128" t="s">
        <v>3024</v>
      </c>
      <c r="V27" s="131">
        <v>12110</v>
      </c>
      <c r="W27" s="132">
        <v>12110</v>
      </c>
    </row>
    <row r="28" spans="1:23" ht="30" customHeight="1" x14ac:dyDescent="0.3">
      <c r="A28" s="122">
        <v>121122</v>
      </c>
      <c r="B28" s="123" t="s">
        <v>5457</v>
      </c>
      <c r="C28" s="124" t="s">
        <v>3025</v>
      </c>
      <c r="D28" s="125" t="s">
        <v>2957</v>
      </c>
      <c r="E28" s="124" t="s">
        <v>5532</v>
      </c>
      <c r="F28" s="124" t="s">
        <v>5734</v>
      </c>
      <c r="G28" s="124" t="s">
        <v>264</v>
      </c>
      <c r="H28" s="124" t="s">
        <v>5730</v>
      </c>
      <c r="I28" s="124" t="s">
        <v>5731</v>
      </c>
      <c r="J28" s="126">
        <v>12</v>
      </c>
      <c r="K28" s="127">
        <v>1211</v>
      </c>
      <c r="L28" s="124" t="s">
        <v>3021</v>
      </c>
      <c r="M28" s="128" t="s">
        <v>3022</v>
      </c>
      <c r="N28" s="128" t="s">
        <v>3023</v>
      </c>
      <c r="O28" s="129">
        <v>445773.42</v>
      </c>
      <c r="P28" s="129">
        <v>4338.29</v>
      </c>
      <c r="Q28" s="130">
        <v>1211</v>
      </c>
      <c r="R28" s="129">
        <v>32</v>
      </c>
      <c r="S28" s="129">
        <v>6</v>
      </c>
      <c r="T28" s="128" t="s">
        <v>2948</v>
      </c>
      <c r="U28" s="128" t="s">
        <v>3026</v>
      </c>
      <c r="V28" s="131">
        <v>12110</v>
      </c>
      <c r="W28" s="132">
        <v>12110</v>
      </c>
    </row>
    <row r="29" spans="1:23" ht="30" customHeight="1" x14ac:dyDescent="0.3">
      <c r="A29" s="122">
        <v>121124</v>
      </c>
      <c r="B29" s="123" t="s">
        <v>268</v>
      </c>
      <c r="C29" s="124" t="s">
        <v>3027</v>
      </c>
      <c r="D29" s="125" t="s">
        <v>3017</v>
      </c>
      <c r="E29" s="124" t="s">
        <v>5533</v>
      </c>
      <c r="F29" s="124" t="s">
        <v>3028</v>
      </c>
      <c r="G29" s="124" t="s">
        <v>269</v>
      </c>
      <c r="H29" s="124" t="s">
        <v>5730</v>
      </c>
      <c r="I29" s="124" t="s">
        <v>5731</v>
      </c>
      <c r="J29" s="126">
        <v>14</v>
      </c>
      <c r="K29" s="127">
        <v>1444</v>
      </c>
      <c r="L29" s="124" t="s">
        <v>3018</v>
      </c>
      <c r="M29" s="128" t="s">
        <v>112</v>
      </c>
      <c r="N29" s="128"/>
      <c r="O29" s="129">
        <v>599</v>
      </c>
      <c r="P29" s="129">
        <v>3.77</v>
      </c>
      <c r="Q29" s="130">
        <v>1444</v>
      </c>
      <c r="R29" s="129">
        <v>190000</v>
      </c>
      <c r="S29" s="129">
        <v>5800</v>
      </c>
      <c r="T29" s="128" t="s">
        <v>2948</v>
      </c>
      <c r="U29" s="128" t="s">
        <v>3029</v>
      </c>
      <c r="V29" s="131">
        <v>14165</v>
      </c>
      <c r="W29" s="132">
        <v>12517</v>
      </c>
    </row>
    <row r="30" spans="1:23" ht="30" customHeight="1" x14ac:dyDescent="0.3">
      <c r="A30" s="122">
        <v>122111</v>
      </c>
      <c r="B30" s="123" t="s">
        <v>5458</v>
      </c>
      <c r="C30" s="124" t="s">
        <v>3030</v>
      </c>
      <c r="D30" s="125" t="s">
        <v>2957</v>
      </c>
      <c r="E30" s="124" t="s">
        <v>274</v>
      </c>
      <c r="F30" s="124" t="s">
        <v>5735</v>
      </c>
      <c r="G30" s="124" t="s">
        <v>275</v>
      </c>
      <c r="H30" s="124" t="s">
        <v>5730</v>
      </c>
      <c r="I30" s="124" t="s">
        <v>5731</v>
      </c>
      <c r="J30" s="126">
        <v>12</v>
      </c>
      <c r="K30" s="127">
        <v>1221</v>
      </c>
      <c r="L30" s="124" t="s">
        <v>3031</v>
      </c>
      <c r="M30" s="128" t="s">
        <v>3022</v>
      </c>
      <c r="N30" s="128" t="s">
        <v>3023</v>
      </c>
      <c r="O30" s="129">
        <v>804068.95</v>
      </c>
      <c r="P30" s="129">
        <v>1077.49</v>
      </c>
      <c r="Q30" s="130">
        <v>1221</v>
      </c>
      <c r="R30" s="129">
        <v>6</v>
      </c>
      <c r="S30" s="129">
        <v>2</v>
      </c>
      <c r="T30" s="128" t="s">
        <v>2948</v>
      </c>
      <c r="U30" s="128" t="s">
        <v>3032</v>
      </c>
      <c r="V30" s="131">
        <v>12210</v>
      </c>
      <c r="W30" s="132" t="s">
        <v>5736</v>
      </c>
    </row>
    <row r="31" spans="1:23" ht="30" customHeight="1" x14ac:dyDescent="0.3">
      <c r="A31" s="122">
        <v>123335</v>
      </c>
      <c r="B31" s="123" t="s">
        <v>5459</v>
      </c>
      <c r="C31" s="124" t="s">
        <v>3033</v>
      </c>
      <c r="D31" s="125" t="s">
        <v>2957</v>
      </c>
      <c r="E31" s="124" t="s">
        <v>5534</v>
      </c>
      <c r="F31" s="124" t="s">
        <v>5737</v>
      </c>
      <c r="G31" s="124" t="s">
        <v>281</v>
      </c>
      <c r="H31" s="124" t="s">
        <v>5730</v>
      </c>
      <c r="I31" s="124" t="s">
        <v>5731</v>
      </c>
      <c r="J31" s="126">
        <v>12</v>
      </c>
      <c r="K31" s="127">
        <v>1231</v>
      </c>
      <c r="L31" s="124" t="s">
        <v>3034</v>
      </c>
      <c r="M31" s="128" t="s">
        <v>3022</v>
      </c>
      <c r="N31" s="128" t="s">
        <v>3023</v>
      </c>
      <c r="O31" s="129">
        <v>155186.69</v>
      </c>
      <c r="P31" s="129">
        <v>7416.54</v>
      </c>
      <c r="Q31" s="130">
        <v>1231</v>
      </c>
      <c r="R31" s="129">
        <v>28</v>
      </c>
      <c r="S31" s="129">
        <v>3</v>
      </c>
      <c r="T31" s="128" t="s">
        <v>2948</v>
      </c>
      <c r="U31" s="128" t="s">
        <v>3035</v>
      </c>
      <c r="V31" s="131" t="s">
        <v>5738</v>
      </c>
      <c r="W31" s="132" t="s">
        <v>5739</v>
      </c>
    </row>
    <row r="32" spans="1:23" ht="30" customHeight="1" x14ac:dyDescent="0.3">
      <c r="A32" s="122">
        <v>124131</v>
      </c>
      <c r="B32" s="123" t="s">
        <v>5460</v>
      </c>
      <c r="C32" s="124" t="s">
        <v>3036</v>
      </c>
      <c r="D32" s="125" t="s">
        <v>2957</v>
      </c>
      <c r="E32" s="124" t="s">
        <v>5535</v>
      </c>
      <c r="F32" s="124" t="s">
        <v>5740</v>
      </c>
      <c r="G32" s="124" t="s">
        <v>284</v>
      </c>
      <c r="H32" s="124" t="s">
        <v>5730</v>
      </c>
      <c r="I32" s="124" t="s">
        <v>5731</v>
      </c>
      <c r="J32" s="126">
        <v>12</v>
      </c>
      <c r="K32" s="127">
        <v>1241</v>
      </c>
      <c r="L32" s="124" t="s">
        <v>3037</v>
      </c>
      <c r="M32" s="128" t="s">
        <v>3038</v>
      </c>
      <c r="N32" s="128"/>
      <c r="O32" s="129">
        <v>6.25</v>
      </c>
      <c r="P32" s="129">
        <v>0</v>
      </c>
      <c r="Q32" s="130">
        <v>1241</v>
      </c>
      <c r="R32" s="129">
        <v>1330000</v>
      </c>
      <c r="S32" s="129">
        <v>145000</v>
      </c>
      <c r="T32" s="128" t="s">
        <v>2948</v>
      </c>
      <c r="U32" s="128" t="s">
        <v>3039</v>
      </c>
      <c r="V32" s="131">
        <v>12412</v>
      </c>
      <c r="W32" s="132">
        <v>12150</v>
      </c>
    </row>
    <row r="33" spans="1:23" ht="30" customHeight="1" x14ac:dyDescent="0.3">
      <c r="A33" s="122">
        <v>124132</v>
      </c>
      <c r="B33" s="123" t="s">
        <v>288</v>
      </c>
      <c r="C33" s="124" t="s">
        <v>3040</v>
      </c>
      <c r="D33" s="125" t="s">
        <v>2957</v>
      </c>
      <c r="E33" s="124" t="s">
        <v>289</v>
      </c>
      <c r="F33" s="124" t="s">
        <v>5741</v>
      </c>
      <c r="G33" s="124" t="s">
        <v>290</v>
      </c>
      <c r="H33" s="124" t="s">
        <v>5730</v>
      </c>
      <c r="I33" s="124" t="s">
        <v>5731</v>
      </c>
      <c r="J33" s="126">
        <v>12</v>
      </c>
      <c r="K33" s="127">
        <v>1244</v>
      </c>
      <c r="L33" s="124" t="s">
        <v>3050</v>
      </c>
      <c r="M33" s="128" t="s">
        <v>3038</v>
      </c>
      <c r="N33" s="128"/>
      <c r="O33" s="129">
        <v>10.58</v>
      </c>
      <c r="P33" s="129">
        <v>2.5099999999999998</v>
      </c>
      <c r="Q33" s="130">
        <v>1241</v>
      </c>
      <c r="R33" s="129">
        <v>1330000</v>
      </c>
      <c r="S33" s="129">
        <v>145000</v>
      </c>
      <c r="T33" s="128" t="s">
        <v>2948</v>
      </c>
      <c r="U33" s="128" t="s">
        <v>3041</v>
      </c>
      <c r="V33" s="131"/>
      <c r="W33" s="132"/>
    </row>
    <row r="34" spans="1:23" ht="30" customHeight="1" x14ac:dyDescent="0.3">
      <c r="A34" s="122">
        <v>124134</v>
      </c>
      <c r="B34" s="123" t="s">
        <v>5461</v>
      </c>
      <c r="C34" s="124" t="s">
        <v>3042</v>
      </c>
      <c r="D34" s="125" t="s">
        <v>2957</v>
      </c>
      <c r="E34" s="124" t="s">
        <v>5536</v>
      </c>
      <c r="F34" s="124" t="s">
        <v>5742</v>
      </c>
      <c r="G34" s="124" t="s">
        <v>293</v>
      </c>
      <c r="H34" s="124" t="s">
        <v>5730</v>
      </c>
      <c r="I34" s="124" t="s">
        <v>5731</v>
      </c>
      <c r="J34" s="126">
        <v>12</v>
      </c>
      <c r="K34" s="127">
        <v>1243</v>
      </c>
      <c r="L34" s="124" t="s">
        <v>3043</v>
      </c>
      <c r="M34" s="128" t="s">
        <v>3038</v>
      </c>
      <c r="N34" s="128"/>
      <c r="O34" s="129">
        <v>7.57</v>
      </c>
      <c r="P34" s="129">
        <v>1.29</v>
      </c>
      <c r="Q34" s="130">
        <v>1243</v>
      </c>
      <c r="R34" s="129">
        <v>200000</v>
      </c>
      <c r="S34" s="129">
        <v>8400</v>
      </c>
      <c r="T34" s="128" t="s">
        <v>2948</v>
      </c>
      <c r="U34" s="128" t="s">
        <v>3044</v>
      </c>
      <c r="V34" s="131">
        <v>12481</v>
      </c>
      <c r="W34" s="132">
        <v>12330</v>
      </c>
    </row>
    <row r="35" spans="1:23" ht="30" customHeight="1" x14ac:dyDescent="0.3">
      <c r="A35" s="122">
        <v>124135</v>
      </c>
      <c r="B35" s="123" t="s">
        <v>5462</v>
      </c>
      <c r="C35" s="124" t="s">
        <v>3045</v>
      </c>
      <c r="D35" s="125" t="s">
        <v>2957</v>
      </c>
      <c r="E35" s="124" t="s">
        <v>5537</v>
      </c>
      <c r="F35" s="124" t="s">
        <v>5743</v>
      </c>
      <c r="G35" s="124" t="s">
        <v>296</v>
      </c>
      <c r="H35" s="124" t="s">
        <v>5730</v>
      </c>
      <c r="I35" s="124" t="s">
        <v>5731</v>
      </c>
      <c r="J35" s="126">
        <v>12</v>
      </c>
      <c r="K35" s="127">
        <v>1241</v>
      </c>
      <c r="L35" s="124" t="s">
        <v>3037</v>
      </c>
      <c r="M35" s="128" t="s">
        <v>3038</v>
      </c>
      <c r="N35" s="128"/>
      <c r="O35" s="129">
        <v>6.25</v>
      </c>
      <c r="P35" s="129">
        <v>0</v>
      </c>
      <c r="Q35" s="130">
        <v>1241</v>
      </c>
      <c r="R35" s="129">
        <v>1330000</v>
      </c>
      <c r="S35" s="129">
        <v>145000</v>
      </c>
      <c r="T35" s="128" t="s">
        <v>2948</v>
      </c>
      <c r="U35" s="128" t="s">
        <v>3046</v>
      </c>
      <c r="V35" s="131">
        <v>12413</v>
      </c>
      <c r="W35" s="132">
        <v>12150</v>
      </c>
    </row>
    <row r="36" spans="1:23" ht="30" customHeight="1" x14ac:dyDescent="0.3">
      <c r="A36" s="122">
        <v>124137</v>
      </c>
      <c r="B36" s="123" t="s">
        <v>5463</v>
      </c>
      <c r="C36" s="124" t="s">
        <v>3047</v>
      </c>
      <c r="D36" s="125" t="s">
        <v>2957</v>
      </c>
      <c r="E36" s="124" t="s">
        <v>5538</v>
      </c>
      <c r="F36" s="124" t="s">
        <v>5744</v>
      </c>
      <c r="G36" s="124" t="s">
        <v>300</v>
      </c>
      <c r="H36" s="124" t="s">
        <v>5730</v>
      </c>
      <c r="I36" s="124" t="s">
        <v>5731</v>
      </c>
      <c r="J36" s="126">
        <v>12</v>
      </c>
      <c r="K36" s="127">
        <v>1243</v>
      </c>
      <c r="L36" s="124" t="s">
        <v>3043</v>
      </c>
      <c r="M36" s="128" t="s">
        <v>3038</v>
      </c>
      <c r="N36" s="128"/>
      <c r="O36" s="129">
        <v>7.57</v>
      </c>
      <c r="P36" s="129">
        <v>1.29</v>
      </c>
      <c r="Q36" s="130">
        <v>1243</v>
      </c>
      <c r="R36" s="129">
        <v>200000</v>
      </c>
      <c r="S36" s="129">
        <v>8400</v>
      </c>
      <c r="T36" s="128" t="s">
        <v>2948</v>
      </c>
      <c r="U36" s="128" t="s">
        <v>3048</v>
      </c>
      <c r="V36" s="131">
        <v>12451</v>
      </c>
      <c r="W36" s="132">
        <v>12330</v>
      </c>
    </row>
    <row r="37" spans="1:23" ht="30" customHeight="1" x14ac:dyDescent="0.3">
      <c r="A37" s="122">
        <v>124138</v>
      </c>
      <c r="B37" s="123" t="s">
        <v>5464</v>
      </c>
      <c r="C37" s="124" t="s">
        <v>3049</v>
      </c>
      <c r="D37" s="125" t="s">
        <v>2957</v>
      </c>
      <c r="E37" s="124" t="s">
        <v>5539</v>
      </c>
      <c r="F37" s="124" t="s">
        <v>5741</v>
      </c>
      <c r="G37" s="124" t="s">
        <v>304</v>
      </c>
      <c r="H37" s="124" t="s">
        <v>5730</v>
      </c>
      <c r="I37" s="124" t="s">
        <v>5731</v>
      </c>
      <c r="J37" s="126">
        <v>12</v>
      </c>
      <c r="K37" s="127">
        <v>1244</v>
      </c>
      <c r="L37" s="124" t="s">
        <v>3050</v>
      </c>
      <c r="M37" s="128" t="s">
        <v>3038</v>
      </c>
      <c r="N37" s="128"/>
      <c r="O37" s="129">
        <v>10.58</v>
      </c>
      <c r="P37" s="129">
        <v>2.5099999999999998</v>
      </c>
      <c r="Q37" s="130">
        <v>1244</v>
      </c>
      <c r="R37" s="129">
        <v>430000</v>
      </c>
      <c r="S37" s="129">
        <v>7800</v>
      </c>
      <c r="T37" s="128" t="s">
        <v>2948</v>
      </c>
      <c r="U37" s="128" t="s">
        <v>3051</v>
      </c>
      <c r="V37" s="131"/>
      <c r="W37" s="132">
        <v>12615</v>
      </c>
    </row>
    <row r="38" spans="1:23" ht="30" customHeight="1" x14ac:dyDescent="0.3">
      <c r="A38" s="122">
        <v>124139</v>
      </c>
      <c r="B38" s="123" t="s">
        <v>308</v>
      </c>
      <c r="C38" s="124" t="s">
        <v>3052</v>
      </c>
      <c r="D38" s="125" t="s">
        <v>2957</v>
      </c>
      <c r="E38" s="124" t="s">
        <v>309</v>
      </c>
      <c r="F38" s="124" t="s">
        <v>5745</v>
      </c>
      <c r="G38" s="124" t="s">
        <v>310</v>
      </c>
      <c r="H38" s="124" t="s">
        <v>5730</v>
      </c>
      <c r="I38" s="124" t="s">
        <v>5731</v>
      </c>
      <c r="J38" s="126">
        <v>12</v>
      </c>
      <c r="K38" s="127">
        <v>1244</v>
      </c>
      <c r="L38" s="124" t="s">
        <v>3050</v>
      </c>
      <c r="M38" s="128" t="s">
        <v>3038</v>
      </c>
      <c r="N38" s="128"/>
      <c r="O38" s="129">
        <v>10.58</v>
      </c>
      <c r="P38" s="129">
        <v>2.5099999999999998</v>
      </c>
      <c r="Q38" s="130">
        <v>1244</v>
      </c>
      <c r="R38" s="129">
        <v>430000</v>
      </c>
      <c r="S38" s="129">
        <v>7800</v>
      </c>
      <c r="T38" s="128" t="s">
        <v>2948</v>
      </c>
      <c r="U38" s="128" t="s">
        <v>3053</v>
      </c>
      <c r="V38" s="131" t="s">
        <v>5746</v>
      </c>
      <c r="W38" s="132">
        <v>12615</v>
      </c>
    </row>
    <row r="39" spans="1:23" ht="30" customHeight="1" x14ac:dyDescent="0.3">
      <c r="A39" s="133">
        <v>124140</v>
      </c>
      <c r="B39" s="123" t="s">
        <v>5465</v>
      </c>
      <c r="C39" s="124" t="s">
        <v>5747</v>
      </c>
      <c r="D39" s="125" t="s">
        <v>2957</v>
      </c>
      <c r="E39" s="124" t="s">
        <v>5540</v>
      </c>
      <c r="F39" s="124" t="s">
        <v>5741</v>
      </c>
      <c r="G39" s="124" t="s">
        <v>138</v>
      </c>
      <c r="H39" s="124" t="e">
        <v>#N/A</v>
      </c>
      <c r="I39" s="124" t="e">
        <v>#N/A</v>
      </c>
      <c r="J39" s="128">
        <v>12</v>
      </c>
      <c r="K39" s="127">
        <v>1244</v>
      </c>
      <c r="L39" s="124" t="s">
        <v>3050</v>
      </c>
      <c r="M39" s="128" t="s">
        <v>3038</v>
      </c>
      <c r="N39" s="128"/>
      <c r="O39" s="129">
        <v>10.58</v>
      </c>
      <c r="P39" s="129">
        <v>2.5099999999999998</v>
      </c>
      <c r="Q39" s="128"/>
      <c r="R39" s="134"/>
      <c r="S39" s="134"/>
      <c r="T39" s="128"/>
      <c r="U39" s="128"/>
      <c r="V39" s="131"/>
      <c r="W39" s="132"/>
    </row>
    <row r="40" spans="1:23" ht="30" customHeight="1" x14ac:dyDescent="0.3">
      <c r="A40" s="122">
        <v>124231</v>
      </c>
      <c r="B40" s="123" t="s">
        <v>5466</v>
      </c>
      <c r="C40" s="124" t="s">
        <v>3054</v>
      </c>
      <c r="D40" s="125" t="s">
        <v>2957</v>
      </c>
      <c r="E40" s="124" t="s">
        <v>5541</v>
      </c>
      <c r="F40" s="124" t="s">
        <v>5748</v>
      </c>
      <c r="G40" s="124" t="s">
        <v>138</v>
      </c>
      <c r="H40" s="124" t="e">
        <v>#N/A</v>
      </c>
      <c r="I40" s="124" t="e">
        <v>#N/A</v>
      </c>
      <c r="J40" s="126">
        <v>12</v>
      </c>
      <c r="K40" s="127">
        <v>1241</v>
      </c>
      <c r="L40" s="124" t="s">
        <v>3037</v>
      </c>
      <c r="M40" s="128" t="s">
        <v>3038</v>
      </c>
      <c r="N40" s="128"/>
      <c r="O40" s="129">
        <v>6.25</v>
      </c>
      <c r="P40" s="129">
        <v>0</v>
      </c>
      <c r="Q40" s="130">
        <v>1241</v>
      </c>
      <c r="R40" s="129">
        <v>1330000</v>
      </c>
      <c r="S40" s="129">
        <v>145000</v>
      </c>
      <c r="T40" s="128" t="s">
        <v>2948</v>
      </c>
      <c r="U40" s="128" t="s">
        <v>3055</v>
      </c>
      <c r="V40" s="131">
        <v>12410</v>
      </c>
      <c r="W40" s="132"/>
    </row>
    <row r="41" spans="1:23" ht="30" customHeight="1" x14ac:dyDescent="0.3">
      <c r="A41" s="122">
        <v>124234</v>
      </c>
      <c r="B41" s="123" t="s">
        <v>5467</v>
      </c>
      <c r="C41" s="124" t="s">
        <v>3056</v>
      </c>
      <c r="D41" s="125" t="s">
        <v>2957</v>
      </c>
      <c r="E41" s="124" t="s">
        <v>5542</v>
      </c>
      <c r="F41" s="124" t="s">
        <v>5749</v>
      </c>
      <c r="G41" s="124" t="s">
        <v>138</v>
      </c>
      <c r="H41" s="124" t="e">
        <v>#N/A</v>
      </c>
      <c r="I41" s="124" t="e">
        <v>#N/A</v>
      </c>
      <c r="J41" s="126">
        <v>12</v>
      </c>
      <c r="K41" s="127">
        <v>1243</v>
      </c>
      <c r="L41" s="124" t="s">
        <v>3043</v>
      </c>
      <c r="M41" s="128" t="s">
        <v>3038</v>
      </c>
      <c r="N41" s="128"/>
      <c r="O41" s="129">
        <v>7.57</v>
      </c>
      <c r="P41" s="129">
        <v>1.29</v>
      </c>
      <c r="Q41" s="130">
        <v>1243</v>
      </c>
      <c r="R41" s="129">
        <v>200000</v>
      </c>
      <c r="S41" s="129">
        <v>8400</v>
      </c>
      <c r="T41" s="128" t="s">
        <v>2948</v>
      </c>
      <c r="U41" s="128" t="s">
        <v>3057</v>
      </c>
      <c r="V41" s="131">
        <v>12454</v>
      </c>
      <c r="W41" s="132">
        <v>12330</v>
      </c>
    </row>
    <row r="42" spans="1:23" ht="30" customHeight="1" x14ac:dyDescent="0.3">
      <c r="A42" s="122">
        <v>124235</v>
      </c>
      <c r="B42" s="123" t="s">
        <v>5468</v>
      </c>
      <c r="C42" s="124" t="s">
        <v>3058</v>
      </c>
      <c r="D42" s="125" t="s">
        <v>2957</v>
      </c>
      <c r="E42" s="124" t="s">
        <v>5543</v>
      </c>
      <c r="F42" s="124" t="s">
        <v>5748</v>
      </c>
      <c r="G42" s="124" t="s">
        <v>138</v>
      </c>
      <c r="H42" s="124" t="e">
        <v>#N/A</v>
      </c>
      <c r="I42" s="124" t="e">
        <v>#N/A</v>
      </c>
      <c r="J42" s="126">
        <v>12</v>
      </c>
      <c r="K42" s="127">
        <v>1241</v>
      </c>
      <c r="L42" s="124" t="s">
        <v>3037</v>
      </c>
      <c r="M42" s="128" t="s">
        <v>3038</v>
      </c>
      <c r="N42" s="128"/>
      <c r="O42" s="129">
        <v>6.25</v>
      </c>
      <c r="P42" s="129">
        <v>0</v>
      </c>
      <c r="Q42" s="130">
        <v>1241</v>
      </c>
      <c r="R42" s="129">
        <v>1330000</v>
      </c>
      <c r="S42" s="129">
        <v>145000</v>
      </c>
      <c r="T42" s="128" t="s">
        <v>2948</v>
      </c>
      <c r="U42" s="128" t="s">
        <v>3059</v>
      </c>
      <c r="V42" s="131">
        <v>12411</v>
      </c>
      <c r="W42" s="132"/>
    </row>
    <row r="43" spans="1:23" ht="30" customHeight="1" x14ac:dyDescent="0.3">
      <c r="A43" s="122">
        <v>124237</v>
      </c>
      <c r="B43" s="123" t="s">
        <v>5469</v>
      </c>
      <c r="C43" s="124" t="s">
        <v>3060</v>
      </c>
      <c r="D43" s="125" t="s">
        <v>2957</v>
      </c>
      <c r="E43" s="124" t="s">
        <v>5544</v>
      </c>
      <c r="F43" s="124" t="s">
        <v>5749</v>
      </c>
      <c r="G43" s="124" t="s">
        <v>138</v>
      </c>
      <c r="H43" s="124" t="e">
        <v>#N/A</v>
      </c>
      <c r="I43" s="124" t="e">
        <v>#N/A</v>
      </c>
      <c r="J43" s="126">
        <v>12</v>
      </c>
      <c r="K43" s="127">
        <v>1243</v>
      </c>
      <c r="L43" s="124" t="s">
        <v>3043</v>
      </c>
      <c r="M43" s="128" t="s">
        <v>3038</v>
      </c>
      <c r="N43" s="128"/>
      <c r="O43" s="129">
        <v>7.57</v>
      </c>
      <c r="P43" s="129">
        <v>1.29</v>
      </c>
      <c r="Q43" s="130">
        <v>1243</v>
      </c>
      <c r="R43" s="129">
        <v>200000</v>
      </c>
      <c r="S43" s="129">
        <v>8400</v>
      </c>
      <c r="T43" s="128" t="s">
        <v>2948</v>
      </c>
      <c r="U43" s="128" t="s">
        <v>3061</v>
      </c>
      <c r="V43" s="131">
        <v>12450</v>
      </c>
      <c r="W43" s="132">
        <v>12330</v>
      </c>
    </row>
    <row r="44" spans="1:23" ht="30" customHeight="1" x14ac:dyDescent="0.3">
      <c r="A44" s="122">
        <v>124238</v>
      </c>
      <c r="B44" s="123" t="s">
        <v>5470</v>
      </c>
      <c r="C44" s="124" t="s">
        <v>3062</v>
      </c>
      <c r="D44" s="125" t="s">
        <v>2957</v>
      </c>
      <c r="E44" s="124" t="s">
        <v>5545</v>
      </c>
      <c r="F44" s="124" t="s">
        <v>5741</v>
      </c>
      <c r="G44" s="124" t="s">
        <v>138</v>
      </c>
      <c r="H44" s="124" t="e">
        <v>#N/A</v>
      </c>
      <c r="I44" s="124" t="e">
        <v>#N/A</v>
      </c>
      <c r="J44" s="126">
        <v>12</v>
      </c>
      <c r="K44" s="127">
        <v>1244</v>
      </c>
      <c r="L44" s="124" t="s">
        <v>3050</v>
      </c>
      <c r="M44" s="128" t="s">
        <v>3038</v>
      </c>
      <c r="N44" s="128"/>
      <c r="O44" s="129">
        <v>10.58</v>
      </c>
      <c r="P44" s="129">
        <v>2.5099999999999998</v>
      </c>
      <c r="Q44" s="130">
        <v>1244</v>
      </c>
      <c r="R44" s="129">
        <v>430000</v>
      </c>
      <c r="S44" s="129">
        <v>7800</v>
      </c>
      <c r="T44" s="128" t="s">
        <v>2948</v>
      </c>
      <c r="U44" s="128" t="s">
        <v>3063</v>
      </c>
      <c r="V44" s="131"/>
      <c r="W44" s="132">
        <v>12615</v>
      </c>
    </row>
    <row r="45" spans="1:23" ht="30" customHeight="1" x14ac:dyDescent="0.3">
      <c r="A45" s="122">
        <v>124239</v>
      </c>
      <c r="B45" s="123" t="s">
        <v>328</v>
      </c>
      <c r="C45" s="124" t="s">
        <v>3064</v>
      </c>
      <c r="D45" s="125" t="s">
        <v>2957</v>
      </c>
      <c r="E45" s="124" t="s">
        <v>329</v>
      </c>
      <c r="F45" s="124" t="s">
        <v>5741</v>
      </c>
      <c r="G45" s="124" t="s">
        <v>138</v>
      </c>
      <c r="H45" s="124" t="e">
        <v>#N/A</v>
      </c>
      <c r="I45" s="124" t="e">
        <v>#N/A</v>
      </c>
      <c r="J45" s="126">
        <v>12</v>
      </c>
      <c r="K45" s="127">
        <v>1244</v>
      </c>
      <c r="L45" s="124" t="s">
        <v>3050</v>
      </c>
      <c r="M45" s="128" t="s">
        <v>3038</v>
      </c>
      <c r="N45" s="128"/>
      <c r="O45" s="129">
        <v>10.58</v>
      </c>
      <c r="P45" s="129">
        <v>2.5099999999999998</v>
      </c>
      <c r="Q45" s="130">
        <v>1244</v>
      </c>
      <c r="R45" s="129">
        <v>430000</v>
      </c>
      <c r="S45" s="129">
        <v>7800</v>
      </c>
      <c r="T45" s="128" t="s">
        <v>2948</v>
      </c>
      <c r="U45" s="128" t="s">
        <v>3065</v>
      </c>
      <c r="V45" s="131" t="s">
        <v>5750</v>
      </c>
      <c r="W45" s="132">
        <v>12615</v>
      </c>
    </row>
    <row r="46" spans="1:23" ht="30" customHeight="1" x14ac:dyDescent="0.3">
      <c r="A46" s="122">
        <v>124240</v>
      </c>
      <c r="B46" s="123" t="s">
        <v>333</v>
      </c>
      <c r="C46" s="124" t="s">
        <v>5751</v>
      </c>
      <c r="D46" s="125" t="s">
        <v>2957</v>
      </c>
      <c r="E46" s="124" t="s">
        <v>5546</v>
      </c>
      <c r="F46" s="124" t="s">
        <v>5741</v>
      </c>
      <c r="G46" s="124" t="s">
        <v>138</v>
      </c>
      <c r="H46" s="124" t="e">
        <v>#N/A</v>
      </c>
      <c r="I46" s="124" t="e">
        <v>#N/A</v>
      </c>
      <c r="J46" s="126">
        <v>12</v>
      </c>
      <c r="K46" s="127">
        <v>1244</v>
      </c>
      <c r="L46" s="124" t="s">
        <v>3050</v>
      </c>
      <c r="M46" s="128" t="s">
        <v>3038</v>
      </c>
      <c r="N46" s="128"/>
      <c r="O46" s="129">
        <v>10.58</v>
      </c>
      <c r="P46" s="129">
        <v>2.5099999999999998</v>
      </c>
      <c r="Q46" s="130">
        <v>1244</v>
      </c>
      <c r="R46" s="129">
        <v>430000</v>
      </c>
      <c r="S46" s="129">
        <v>7800</v>
      </c>
      <c r="T46" s="128" t="s">
        <v>2948</v>
      </c>
      <c r="U46" s="128" t="s">
        <v>3065</v>
      </c>
      <c r="V46" s="131"/>
      <c r="W46" s="132"/>
    </row>
    <row r="47" spans="1:23" ht="30" customHeight="1" x14ac:dyDescent="0.3">
      <c r="A47" s="122">
        <v>124340</v>
      </c>
      <c r="B47" s="123" t="s">
        <v>5471</v>
      </c>
      <c r="C47" s="124" t="s">
        <v>5752</v>
      </c>
      <c r="D47" s="125" t="s">
        <v>2957</v>
      </c>
      <c r="E47" s="124" t="s">
        <v>5547</v>
      </c>
      <c r="F47" s="124" t="s">
        <v>5744</v>
      </c>
      <c r="G47" s="124" t="s">
        <v>336</v>
      </c>
      <c r="H47" s="124" t="s">
        <v>5730</v>
      </c>
      <c r="I47" s="124" t="s">
        <v>5731</v>
      </c>
      <c r="J47" s="126">
        <v>12</v>
      </c>
      <c r="K47" s="127">
        <v>1243</v>
      </c>
      <c r="L47" s="124" t="s">
        <v>3043</v>
      </c>
      <c r="M47" s="128" t="s">
        <v>3038</v>
      </c>
      <c r="N47" s="128"/>
      <c r="O47" s="129">
        <v>7.57</v>
      </c>
      <c r="P47" s="129">
        <v>1.29</v>
      </c>
      <c r="Q47" s="130">
        <v>1243</v>
      </c>
      <c r="R47" s="129">
        <v>200000</v>
      </c>
      <c r="S47" s="129">
        <v>8400</v>
      </c>
      <c r="T47" s="128" t="s">
        <v>2948</v>
      </c>
      <c r="U47" s="128" t="s">
        <v>3066</v>
      </c>
      <c r="V47" s="131">
        <v>12453</v>
      </c>
      <c r="W47" s="132">
        <v>12340</v>
      </c>
    </row>
    <row r="48" spans="1:23" ht="30" customHeight="1" x14ac:dyDescent="0.3">
      <c r="A48" s="122">
        <v>124341</v>
      </c>
      <c r="B48" s="123" t="s">
        <v>5472</v>
      </c>
      <c r="C48" s="124" t="s">
        <v>5753</v>
      </c>
      <c r="D48" s="125" t="s">
        <v>2957</v>
      </c>
      <c r="E48" s="124" t="s">
        <v>5548</v>
      </c>
      <c r="F48" s="124" t="s">
        <v>5744</v>
      </c>
      <c r="G48" s="124" t="s">
        <v>340</v>
      </c>
      <c r="H48" s="124" t="s">
        <v>5730</v>
      </c>
      <c r="I48" s="124" t="s">
        <v>5731</v>
      </c>
      <c r="J48" s="126">
        <v>12</v>
      </c>
      <c r="K48" s="127">
        <v>1243</v>
      </c>
      <c r="L48" s="124" t="s">
        <v>3043</v>
      </c>
      <c r="M48" s="128" t="s">
        <v>3038</v>
      </c>
      <c r="N48" s="128"/>
      <c r="O48" s="129">
        <v>7.57</v>
      </c>
      <c r="P48" s="129">
        <v>1.29</v>
      </c>
      <c r="Q48" s="130">
        <v>1243</v>
      </c>
      <c r="R48" s="129">
        <v>200000</v>
      </c>
      <c r="S48" s="129">
        <v>8400</v>
      </c>
      <c r="T48" s="128" t="s">
        <v>2948</v>
      </c>
      <c r="U48" s="128" t="s">
        <v>3067</v>
      </c>
      <c r="V48" s="131">
        <v>12455</v>
      </c>
      <c r="W48" s="132">
        <v>12350</v>
      </c>
    </row>
    <row r="49" spans="1:23" ht="30" customHeight="1" x14ac:dyDescent="0.3">
      <c r="A49" s="122">
        <v>124342</v>
      </c>
      <c r="B49" s="123" t="s">
        <v>5473</v>
      </c>
      <c r="C49" s="124" t="s">
        <v>5754</v>
      </c>
      <c r="D49" s="125" t="s">
        <v>2957</v>
      </c>
      <c r="E49" s="124" t="s">
        <v>5549</v>
      </c>
      <c r="F49" s="124" t="s">
        <v>5744</v>
      </c>
      <c r="G49" s="124" t="s">
        <v>344</v>
      </c>
      <c r="H49" s="124" t="s">
        <v>5730</v>
      </c>
      <c r="I49" s="124" t="s">
        <v>5731</v>
      </c>
      <c r="J49" s="126">
        <v>12</v>
      </c>
      <c r="K49" s="127">
        <v>1243</v>
      </c>
      <c r="L49" s="124" t="s">
        <v>3043</v>
      </c>
      <c r="M49" s="128" t="s">
        <v>3038</v>
      </c>
      <c r="N49" s="128"/>
      <c r="O49" s="129">
        <v>7.57</v>
      </c>
      <c r="P49" s="129">
        <v>1.29</v>
      </c>
      <c r="Q49" s="130">
        <v>1243</v>
      </c>
      <c r="R49" s="129">
        <v>200000</v>
      </c>
      <c r="S49" s="129">
        <v>8400</v>
      </c>
      <c r="T49" s="128" t="s">
        <v>2948</v>
      </c>
      <c r="U49" s="128" t="s">
        <v>3068</v>
      </c>
      <c r="V49" s="131">
        <v>12491</v>
      </c>
      <c r="W49" s="132">
        <v>12330</v>
      </c>
    </row>
    <row r="50" spans="1:23" ht="30" customHeight="1" x14ac:dyDescent="0.3">
      <c r="A50" s="122">
        <v>124440</v>
      </c>
      <c r="B50" s="123" t="s">
        <v>5474</v>
      </c>
      <c r="C50" s="124" t="s">
        <v>5755</v>
      </c>
      <c r="D50" s="125" t="s">
        <v>2957</v>
      </c>
      <c r="E50" s="124" t="s">
        <v>5550</v>
      </c>
      <c r="F50" s="124" t="s">
        <v>5749</v>
      </c>
      <c r="G50" s="124" t="s">
        <v>138</v>
      </c>
      <c r="H50" s="124" t="e">
        <v>#N/A</v>
      </c>
      <c r="I50" s="124" t="e">
        <v>#N/A</v>
      </c>
      <c r="J50" s="126">
        <v>12</v>
      </c>
      <c r="K50" s="127">
        <v>1243</v>
      </c>
      <c r="L50" s="124" t="s">
        <v>3043</v>
      </c>
      <c r="M50" s="128" t="s">
        <v>3038</v>
      </c>
      <c r="N50" s="128"/>
      <c r="O50" s="129">
        <v>7.57</v>
      </c>
      <c r="P50" s="129">
        <v>1.29</v>
      </c>
      <c r="Q50" s="130">
        <v>1243</v>
      </c>
      <c r="R50" s="129">
        <v>200000</v>
      </c>
      <c r="S50" s="129">
        <v>8400</v>
      </c>
      <c r="T50" s="128" t="s">
        <v>2948</v>
      </c>
      <c r="U50" s="128" t="s">
        <v>3069</v>
      </c>
      <c r="V50" s="131">
        <v>12452</v>
      </c>
      <c r="W50" s="132">
        <v>12340</v>
      </c>
    </row>
    <row r="51" spans="1:23" ht="30" customHeight="1" x14ac:dyDescent="0.3">
      <c r="A51" s="122">
        <v>124441</v>
      </c>
      <c r="B51" s="123" t="s">
        <v>5475</v>
      </c>
      <c r="C51" s="124" t="s">
        <v>5756</v>
      </c>
      <c r="D51" s="125" t="s">
        <v>2957</v>
      </c>
      <c r="E51" s="124" t="s">
        <v>5551</v>
      </c>
      <c r="F51" s="124" t="s">
        <v>5749</v>
      </c>
      <c r="G51" s="124" t="s">
        <v>138</v>
      </c>
      <c r="H51" s="124" t="e">
        <v>#N/A</v>
      </c>
      <c r="I51" s="124" t="e">
        <v>#N/A</v>
      </c>
      <c r="J51" s="126">
        <v>12</v>
      </c>
      <c r="K51" s="127">
        <v>1243</v>
      </c>
      <c r="L51" s="124" t="s">
        <v>3043</v>
      </c>
      <c r="M51" s="128" t="s">
        <v>3038</v>
      </c>
      <c r="N51" s="128"/>
      <c r="O51" s="129">
        <v>7.57</v>
      </c>
      <c r="P51" s="129">
        <v>1.29</v>
      </c>
      <c r="Q51" s="130">
        <v>1243</v>
      </c>
      <c r="R51" s="129">
        <v>200000</v>
      </c>
      <c r="S51" s="129">
        <v>8400</v>
      </c>
      <c r="T51" s="128" t="s">
        <v>2948</v>
      </c>
      <c r="U51" s="128" t="s">
        <v>3070</v>
      </c>
      <c r="V51" s="131">
        <v>12454</v>
      </c>
      <c r="W51" s="132">
        <v>12350</v>
      </c>
    </row>
    <row r="52" spans="1:23" ht="30" customHeight="1" x14ac:dyDescent="0.3">
      <c r="A52" s="122">
        <v>124442</v>
      </c>
      <c r="B52" s="123" t="s">
        <v>5476</v>
      </c>
      <c r="C52" s="124" t="s">
        <v>5757</v>
      </c>
      <c r="D52" s="125" t="s">
        <v>2957</v>
      </c>
      <c r="E52" s="124" t="s">
        <v>5552</v>
      </c>
      <c r="F52" s="124" t="s">
        <v>5749</v>
      </c>
      <c r="G52" s="124" t="s">
        <v>138</v>
      </c>
      <c r="H52" s="124" t="e">
        <v>#N/A</v>
      </c>
      <c r="I52" s="124" t="e">
        <v>#N/A</v>
      </c>
      <c r="J52" s="126">
        <v>12</v>
      </c>
      <c r="K52" s="127">
        <v>1243</v>
      </c>
      <c r="L52" s="124" t="s">
        <v>3043</v>
      </c>
      <c r="M52" s="128" t="s">
        <v>3038</v>
      </c>
      <c r="N52" s="128"/>
      <c r="O52" s="129">
        <v>7.57</v>
      </c>
      <c r="P52" s="129">
        <v>1.29</v>
      </c>
      <c r="Q52" s="130">
        <v>1243</v>
      </c>
      <c r="R52" s="129">
        <v>200000</v>
      </c>
      <c r="S52" s="129">
        <v>8400</v>
      </c>
      <c r="T52" s="128" t="s">
        <v>2948</v>
      </c>
      <c r="U52" s="128" t="s">
        <v>3071</v>
      </c>
      <c r="V52" s="131">
        <v>12490</v>
      </c>
      <c r="W52" s="132">
        <v>12330</v>
      </c>
    </row>
    <row r="53" spans="1:23" ht="30" customHeight="1" x14ac:dyDescent="0.3">
      <c r="A53" s="122">
        <v>125210</v>
      </c>
      <c r="B53" s="123" t="s">
        <v>5477</v>
      </c>
      <c r="C53" s="124" t="s">
        <v>3072</v>
      </c>
      <c r="D53" s="125" t="s">
        <v>2944</v>
      </c>
      <c r="E53" s="124" t="s">
        <v>5553</v>
      </c>
      <c r="F53" s="124" t="s">
        <v>5758</v>
      </c>
      <c r="G53" s="124" t="s">
        <v>352</v>
      </c>
      <c r="H53" s="124" t="s">
        <v>5730</v>
      </c>
      <c r="I53" s="124" t="s">
        <v>5731</v>
      </c>
      <c r="J53" s="126">
        <v>12</v>
      </c>
      <c r="K53" s="127">
        <v>1252</v>
      </c>
      <c r="L53" s="124" t="s">
        <v>3073</v>
      </c>
      <c r="M53" s="128" t="s">
        <v>2947</v>
      </c>
      <c r="N53" s="128"/>
      <c r="O53" s="129">
        <v>170.61</v>
      </c>
      <c r="P53" s="129">
        <v>12.26</v>
      </c>
      <c r="Q53" s="130">
        <v>1252</v>
      </c>
      <c r="R53" s="129">
        <v>150000</v>
      </c>
      <c r="S53" s="129">
        <v>4600</v>
      </c>
      <c r="T53" s="128" t="s">
        <v>2948</v>
      </c>
      <c r="U53" s="128" t="s">
        <v>3074</v>
      </c>
      <c r="V53" s="131">
        <v>12521</v>
      </c>
      <c r="W53" s="132">
        <v>12521</v>
      </c>
    </row>
    <row r="54" spans="1:23" ht="30" customHeight="1" x14ac:dyDescent="0.3">
      <c r="A54" s="122">
        <v>125212</v>
      </c>
      <c r="B54" s="123" t="s">
        <v>5478</v>
      </c>
      <c r="C54" s="124" t="s">
        <v>3075</v>
      </c>
      <c r="D54" s="125" t="s">
        <v>2944</v>
      </c>
      <c r="E54" s="124" t="s">
        <v>5554</v>
      </c>
      <c r="F54" s="124" t="s">
        <v>5758</v>
      </c>
      <c r="G54" s="124" t="s">
        <v>138</v>
      </c>
      <c r="H54" s="124" t="e">
        <v>#N/A</v>
      </c>
      <c r="I54" s="124" t="e">
        <v>#N/A</v>
      </c>
      <c r="J54" s="126">
        <v>12</v>
      </c>
      <c r="K54" s="127">
        <v>1252</v>
      </c>
      <c r="L54" s="124" t="s">
        <v>3073</v>
      </c>
      <c r="M54" s="128" t="s">
        <v>2947</v>
      </c>
      <c r="N54" s="128"/>
      <c r="O54" s="129">
        <v>170.61</v>
      </c>
      <c r="P54" s="129">
        <v>12.26</v>
      </c>
      <c r="Q54" s="130">
        <v>1252</v>
      </c>
      <c r="R54" s="129">
        <v>150000</v>
      </c>
      <c r="S54" s="129">
        <v>4600</v>
      </c>
      <c r="T54" s="128" t="s">
        <v>2948</v>
      </c>
      <c r="U54" s="128" t="s">
        <v>3076</v>
      </c>
      <c r="V54" s="131">
        <v>12522</v>
      </c>
      <c r="W54" s="132">
        <v>12521</v>
      </c>
    </row>
    <row r="55" spans="1:23" ht="30" customHeight="1" x14ac:dyDescent="0.3">
      <c r="A55" s="122">
        <v>125553</v>
      </c>
      <c r="B55" s="123" t="s">
        <v>5479</v>
      </c>
      <c r="C55" s="124" t="s">
        <v>3077</v>
      </c>
      <c r="D55" s="125" t="s">
        <v>2944</v>
      </c>
      <c r="E55" s="124" t="s">
        <v>5555</v>
      </c>
      <c r="F55" s="124" t="s">
        <v>5758</v>
      </c>
      <c r="G55" s="124" t="s">
        <v>138</v>
      </c>
      <c r="H55" s="124" t="e">
        <v>#N/A</v>
      </c>
      <c r="I55" s="124" t="e">
        <v>#N/A</v>
      </c>
      <c r="J55" s="126">
        <v>12</v>
      </c>
      <c r="K55" s="127">
        <v>1251</v>
      </c>
      <c r="L55" s="124" t="s">
        <v>3078</v>
      </c>
      <c r="M55" s="128" t="s">
        <v>2947</v>
      </c>
      <c r="N55" s="128"/>
      <c r="O55" s="129">
        <v>499.28</v>
      </c>
      <c r="P55" s="129">
        <v>12.26</v>
      </c>
      <c r="Q55" s="130">
        <v>1251</v>
      </c>
      <c r="R55" s="129">
        <v>150000</v>
      </c>
      <c r="S55" s="129">
        <v>4600</v>
      </c>
      <c r="T55" s="128" t="s">
        <v>2948</v>
      </c>
      <c r="U55" s="128" t="s">
        <v>3079</v>
      </c>
      <c r="V55" s="131">
        <v>12520</v>
      </c>
      <c r="W55" s="132">
        <v>12510</v>
      </c>
    </row>
    <row r="56" spans="1:23" ht="30" customHeight="1" x14ac:dyDescent="0.3">
      <c r="A56" s="122">
        <v>125554</v>
      </c>
      <c r="B56" s="123" t="s">
        <v>5480</v>
      </c>
      <c r="C56" s="124" t="s">
        <v>3080</v>
      </c>
      <c r="D56" s="125" t="s">
        <v>2944</v>
      </c>
      <c r="E56" s="124" t="s">
        <v>5556</v>
      </c>
      <c r="F56" s="124" t="s">
        <v>5759</v>
      </c>
      <c r="G56" s="124" t="s">
        <v>358</v>
      </c>
      <c r="H56" s="124" t="s">
        <v>5730</v>
      </c>
      <c r="I56" s="124" t="s">
        <v>5731</v>
      </c>
      <c r="J56" s="126">
        <v>12</v>
      </c>
      <c r="K56" s="127">
        <v>1251</v>
      </c>
      <c r="L56" s="124" t="s">
        <v>3078</v>
      </c>
      <c r="M56" s="128" t="s">
        <v>2947</v>
      </c>
      <c r="N56" s="128"/>
      <c r="O56" s="129">
        <v>499.28</v>
      </c>
      <c r="P56" s="129">
        <v>12.26</v>
      </c>
      <c r="Q56" s="130">
        <v>1251</v>
      </c>
      <c r="R56" s="129">
        <v>150000</v>
      </c>
      <c r="S56" s="129">
        <v>4600</v>
      </c>
      <c r="T56" s="128" t="s">
        <v>2948</v>
      </c>
      <c r="U56" s="128" t="s">
        <v>3081</v>
      </c>
      <c r="V56" s="131">
        <v>12510</v>
      </c>
      <c r="W56" s="132">
        <v>12510</v>
      </c>
    </row>
    <row r="57" spans="1:23" ht="30" customHeight="1" x14ac:dyDescent="0.3">
      <c r="A57" s="122">
        <v>125977</v>
      </c>
      <c r="B57" s="123" t="s">
        <v>5481</v>
      </c>
      <c r="C57" s="124" t="s">
        <v>3082</v>
      </c>
      <c r="D57" s="125" t="s">
        <v>2957</v>
      </c>
      <c r="E57" s="124" t="s">
        <v>5557</v>
      </c>
      <c r="F57" s="124" t="s">
        <v>5760</v>
      </c>
      <c r="G57" s="124" t="s">
        <v>361</v>
      </c>
      <c r="H57" s="124" t="s">
        <v>5730</v>
      </c>
      <c r="I57" s="124" t="s">
        <v>5731</v>
      </c>
      <c r="J57" s="126">
        <v>12</v>
      </c>
      <c r="K57" s="127">
        <v>1262</v>
      </c>
      <c r="L57" s="124" t="s">
        <v>3083</v>
      </c>
      <c r="M57" s="128" t="s">
        <v>3023</v>
      </c>
      <c r="N57" s="128"/>
      <c r="O57" s="129">
        <v>1301.9000000000001</v>
      </c>
      <c r="P57" s="129">
        <v>17.78</v>
      </c>
      <c r="Q57" s="130">
        <v>1262</v>
      </c>
      <c r="R57" s="129">
        <v>10000</v>
      </c>
      <c r="S57" s="129">
        <v>1800</v>
      </c>
      <c r="T57" s="128" t="s">
        <v>2948</v>
      </c>
      <c r="U57" s="128" t="s">
        <v>3084</v>
      </c>
      <c r="V57" s="131">
        <v>12621</v>
      </c>
      <c r="W57" s="132">
        <v>12516</v>
      </c>
    </row>
    <row r="58" spans="1:23" ht="30" customHeight="1" x14ac:dyDescent="0.3">
      <c r="A58" s="122">
        <v>126925</v>
      </c>
      <c r="B58" s="123" t="s">
        <v>5482</v>
      </c>
      <c r="C58" s="124" t="s">
        <v>3085</v>
      </c>
      <c r="D58" s="125" t="s">
        <v>2957</v>
      </c>
      <c r="E58" s="124" t="s">
        <v>5558</v>
      </c>
      <c r="F58" s="124" t="s">
        <v>5761</v>
      </c>
      <c r="G58" s="124" t="s">
        <v>364</v>
      </c>
      <c r="H58" s="124" t="s">
        <v>5730</v>
      </c>
      <c r="I58" s="124" t="s">
        <v>5731</v>
      </c>
      <c r="J58" s="126">
        <v>12</v>
      </c>
      <c r="K58" s="127">
        <v>1261</v>
      </c>
      <c r="L58" s="124" t="s">
        <v>3086</v>
      </c>
      <c r="M58" s="128" t="s">
        <v>3022</v>
      </c>
      <c r="N58" s="128" t="s">
        <v>3023</v>
      </c>
      <c r="O58" s="129">
        <v>115179.04</v>
      </c>
      <c r="P58" s="129">
        <v>7718.53</v>
      </c>
      <c r="Q58" s="130">
        <v>1261</v>
      </c>
      <c r="R58" s="129">
        <v>30</v>
      </c>
      <c r="S58" s="129">
        <v>3</v>
      </c>
      <c r="T58" s="128" t="s">
        <v>2948</v>
      </c>
      <c r="U58" s="128" t="s">
        <v>3087</v>
      </c>
      <c r="V58" s="131">
        <v>12630</v>
      </c>
      <c r="W58" s="132">
        <v>12630</v>
      </c>
    </row>
    <row r="59" spans="1:23" ht="30" customHeight="1" x14ac:dyDescent="0.3">
      <c r="A59" s="122">
        <v>126926</v>
      </c>
      <c r="B59" s="123" t="s">
        <v>5483</v>
      </c>
      <c r="C59" s="124" t="s">
        <v>3088</v>
      </c>
      <c r="D59" s="125" t="s">
        <v>2957</v>
      </c>
      <c r="E59" s="124" t="s">
        <v>5559</v>
      </c>
      <c r="F59" s="124" t="s">
        <v>5762</v>
      </c>
      <c r="G59" s="124" t="s">
        <v>366</v>
      </c>
      <c r="H59" s="124" t="s">
        <v>5730</v>
      </c>
      <c r="I59" s="124" t="s">
        <v>5731</v>
      </c>
      <c r="J59" s="126">
        <v>12</v>
      </c>
      <c r="K59" s="127">
        <v>1261</v>
      </c>
      <c r="L59" s="124" t="s">
        <v>3086</v>
      </c>
      <c r="M59" s="128" t="s">
        <v>3022</v>
      </c>
      <c r="N59" s="128" t="s">
        <v>3023</v>
      </c>
      <c r="O59" s="129">
        <v>115179.04</v>
      </c>
      <c r="P59" s="129">
        <v>7718.53</v>
      </c>
      <c r="Q59" s="130">
        <v>1261</v>
      </c>
      <c r="R59" s="129">
        <v>30</v>
      </c>
      <c r="S59" s="129">
        <v>3</v>
      </c>
      <c r="T59" s="128" t="s">
        <v>2948</v>
      </c>
      <c r="U59" s="128" t="s">
        <v>3089</v>
      </c>
      <c r="V59" s="131">
        <v>12630</v>
      </c>
      <c r="W59" s="132">
        <v>12640</v>
      </c>
    </row>
    <row r="60" spans="1:23" ht="30" customHeight="1" x14ac:dyDescent="0.3">
      <c r="A60" s="122">
        <v>130142</v>
      </c>
      <c r="B60" s="123" t="s">
        <v>368</v>
      </c>
      <c r="C60" s="124" t="s">
        <v>3090</v>
      </c>
      <c r="D60" s="125" t="s">
        <v>3017</v>
      </c>
      <c r="E60" s="124" t="s">
        <v>369</v>
      </c>
      <c r="F60" s="124" t="s">
        <v>3091</v>
      </c>
      <c r="G60" s="124" t="s">
        <v>370</v>
      </c>
      <c r="H60" s="124" t="s">
        <v>5763</v>
      </c>
      <c r="I60" s="124" t="s">
        <v>5716</v>
      </c>
      <c r="J60" s="126">
        <v>14</v>
      </c>
      <c r="K60" s="127">
        <v>1411</v>
      </c>
      <c r="L60" s="124" t="s">
        <v>3092</v>
      </c>
      <c r="M60" s="128" t="s">
        <v>112</v>
      </c>
      <c r="N60" s="128"/>
      <c r="O60" s="129">
        <v>635</v>
      </c>
      <c r="P60" s="129">
        <v>4.1399999999999997</v>
      </c>
      <c r="Q60" s="130">
        <v>1411</v>
      </c>
      <c r="R60" s="129">
        <v>36000</v>
      </c>
      <c r="S60" s="129">
        <v>13000</v>
      </c>
      <c r="T60" s="128" t="s">
        <v>2948</v>
      </c>
      <c r="U60" s="128" t="s">
        <v>3093</v>
      </c>
      <c r="V60" s="131">
        <v>14111</v>
      </c>
      <c r="W60" s="132">
        <v>14125</v>
      </c>
    </row>
    <row r="61" spans="1:23" ht="30" customHeight="1" x14ac:dyDescent="0.3">
      <c r="A61" s="122">
        <v>131111</v>
      </c>
      <c r="B61" s="123" t="s">
        <v>373</v>
      </c>
      <c r="C61" s="124" t="s">
        <v>3094</v>
      </c>
      <c r="D61" s="125" t="s">
        <v>3017</v>
      </c>
      <c r="E61" s="124" t="s">
        <v>5560</v>
      </c>
      <c r="F61" s="124" t="s">
        <v>3095</v>
      </c>
      <c r="G61" s="124" t="s">
        <v>374</v>
      </c>
      <c r="H61" s="124" t="s">
        <v>5764</v>
      </c>
      <c r="I61" s="124" t="s">
        <v>2973</v>
      </c>
      <c r="J61" s="126">
        <v>13</v>
      </c>
      <c r="K61" s="127">
        <v>1311</v>
      </c>
      <c r="L61" s="124" t="s">
        <v>3096</v>
      </c>
      <c r="M61" s="128" t="s">
        <v>112</v>
      </c>
      <c r="N61" s="128"/>
      <c r="O61" s="129">
        <v>659</v>
      </c>
      <c r="P61" s="129">
        <v>9.0299999999999994</v>
      </c>
      <c r="Q61" s="130">
        <v>1311</v>
      </c>
      <c r="R61" s="129">
        <v>90000</v>
      </c>
      <c r="S61" s="129">
        <v>2300</v>
      </c>
      <c r="T61" s="128" t="s">
        <v>2948</v>
      </c>
      <c r="U61" s="128" t="s">
        <v>3097</v>
      </c>
      <c r="V61" s="131">
        <v>13175</v>
      </c>
      <c r="W61" s="132" t="s">
        <v>3098</v>
      </c>
    </row>
    <row r="62" spans="1:23" ht="30" customHeight="1" x14ac:dyDescent="0.3">
      <c r="A62" s="122">
        <v>131114</v>
      </c>
      <c r="B62" s="123" t="s">
        <v>376</v>
      </c>
      <c r="C62" s="124" t="s">
        <v>3099</v>
      </c>
      <c r="D62" s="125" t="s">
        <v>3017</v>
      </c>
      <c r="E62" s="124" t="s">
        <v>377</v>
      </c>
      <c r="F62" s="124" t="s">
        <v>3100</v>
      </c>
      <c r="G62" s="124" t="s">
        <v>378</v>
      </c>
      <c r="H62" s="124" t="s">
        <v>5765</v>
      </c>
      <c r="I62" s="124" t="s">
        <v>2973</v>
      </c>
      <c r="J62" s="126">
        <v>13</v>
      </c>
      <c r="K62" s="127">
        <v>1311</v>
      </c>
      <c r="L62" s="124" t="s">
        <v>3096</v>
      </c>
      <c r="M62" s="128" t="s">
        <v>112</v>
      </c>
      <c r="N62" s="128"/>
      <c r="O62" s="129">
        <v>659</v>
      </c>
      <c r="P62" s="129">
        <v>9.0299999999999994</v>
      </c>
      <c r="Q62" s="130">
        <v>1311</v>
      </c>
      <c r="R62" s="129">
        <v>90000</v>
      </c>
      <c r="S62" s="129">
        <v>2300</v>
      </c>
      <c r="T62" s="128" t="s">
        <v>2948</v>
      </c>
      <c r="U62" s="128" t="s">
        <v>3101</v>
      </c>
      <c r="V62" s="131">
        <v>13125</v>
      </c>
      <c r="W62" s="132">
        <v>13160</v>
      </c>
    </row>
    <row r="63" spans="1:23" ht="30" customHeight="1" x14ac:dyDescent="0.3">
      <c r="A63" s="122">
        <v>131115</v>
      </c>
      <c r="B63" s="123" t="s">
        <v>380</v>
      </c>
      <c r="C63" s="124" t="s">
        <v>3102</v>
      </c>
      <c r="D63" s="125" t="s">
        <v>3017</v>
      </c>
      <c r="E63" s="124" t="s">
        <v>381</v>
      </c>
      <c r="F63" s="124"/>
      <c r="G63" s="124" t="s">
        <v>382</v>
      </c>
      <c r="H63" s="124" t="s">
        <v>5766</v>
      </c>
      <c r="I63" s="124" t="s">
        <v>5764</v>
      </c>
      <c r="J63" s="126">
        <v>13</v>
      </c>
      <c r="K63" s="127">
        <v>1311</v>
      </c>
      <c r="L63" s="124" t="s">
        <v>3096</v>
      </c>
      <c r="M63" s="128" t="s">
        <v>112</v>
      </c>
      <c r="N63" s="128"/>
      <c r="O63" s="129">
        <v>659</v>
      </c>
      <c r="P63" s="129">
        <v>9.0299999999999994</v>
      </c>
      <c r="Q63" s="130">
        <v>1311</v>
      </c>
      <c r="R63" s="129">
        <v>90000</v>
      </c>
      <c r="S63" s="129">
        <v>2300</v>
      </c>
      <c r="T63" s="128" t="s">
        <v>2948</v>
      </c>
      <c r="U63" s="128" t="s">
        <v>3103</v>
      </c>
      <c r="V63" s="131">
        <v>13170</v>
      </c>
      <c r="W63" s="132">
        <v>13135</v>
      </c>
    </row>
    <row r="64" spans="1:23" ht="30" customHeight="1" x14ac:dyDescent="0.3">
      <c r="A64" s="122">
        <v>131116</v>
      </c>
      <c r="B64" s="123" t="s">
        <v>385</v>
      </c>
      <c r="C64" s="124" t="s">
        <v>3104</v>
      </c>
      <c r="D64" s="125" t="s">
        <v>3017</v>
      </c>
      <c r="E64" s="124" t="s">
        <v>381</v>
      </c>
      <c r="F64" s="124" t="s">
        <v>5767</v>
      </c>
      <c r="G64" s="124" t="s">
        <v>386</v>
      </c>
      <c r="H64" s="124" t="s">
        <v>5766</v>
      </c>
      <c r="I64" s="124" t="s">
        <v>5764</v>
      </c>
      <c r="J64" s="126">
        <v>13</v>
      </c>
      <c r="K64" s="127">
        <v>1311</v>
      </c>
      <c r="L64" s="124" t="s">
        <v>3096</v>
      </c>
      <c r="M64" s="128" t="s">
        <v>112</v>
      </c>
      <c r="N64" s="128"/>
      <c r="O64" s="129">
        <v>659</v>
      </c>
      <c r="P64" s="129">
        <v>9.0299999999999994</v>
      </c>
      <c r="Q64" s="130">
        <v>1311</v>
      </c>
      <c r="R64" s="129">
        <v>90000</v>
      </c>
      <c r="S64" s="129">
        <v>2300</v>
      </c>
      <c r="T64" s="128" t="s">
        <v>2948</v>
      </c>
      <c r="U64" s="128" t="s">
        <v>3105</v>
      </c>
      <c r="V64" s="131">
        <v>13160</v>
      </c>
      <c r="W64" s="132" t="s">
        <v>3106</v>
      </c>
    </row>
    <row r="65" spans="1:23" ht="30" customHeight="1" x14ac:dyDescent="0.3">
      <c r="A65" s="122">
        <v>131117</v>
      </c>
      <c r="B65" s="123" t="s">
        <v>389</v>
      </c>
      <c r="C65" s="124" t="s">
        <v>3104</v>
      </c>
      <c r="D65" s="125" t="s">
        <v>3017</v>
      </c>
      <c r="E65" s="124" t="s">
        <v>390</v>
      </c>
      <c r="F65" s="124" t="s">
        <v>5767</v>
      </c>
      <c r="G65" s="124" t="s">
        <v>391</v>
      </c>
      <c r="H65" s="124" t="s">
        <v>5766</v>
      </c>
      <c r="I65" s="124" t="s">
        <v>5764</v>
      </c>
      <c r="J65" s="126">
        <v>13</v>
      </c>
      <c r="K65" s="127">
        <v>1311</v>
      </c>
      <c r="L65" s="124" t="s">
        <v>3096</v>
      </c>
      <c r="M65" s="128" t="s">
        <v>112</v>
      </c>
      <c r="N65" s="128"/>
      <c r="O65" s="129">
        <v>659</v>
      </c>
      <c r="P65" s="129">
        <v>9.0299999999999994</v>
      </c>
      <c r="Q65" s="130">
        <v>1311</v>
      </c>
      <c r="R65" s="129">
        <v>90000</v>
      </c>
      <c r="S65" s="129">
        <v>2300</v>
      </c>
      <c r="T65" s="128" t="s">
        <v>2948</v>
      </c>
      <c r="U65" s="128" t="s">
        <v>3107</v>
      </c>
      <c r="V65" s="131">
        <v>13170</v>
      </c>
      <c r="W65" s="132">
        <v>13150</v>
      </c>
    </row>
    <row r="66" spans="1:23" ht="30" customHeight="1" x14ac:dyDescent="0.3">
      <c r="A66" s="122">
        <v>131118</v>
      </c>
      <c r="B66" s="123" t="s">
        <v>394</v>
      </c>
      <c r="C66" s="124" t="s">
        <v>3108</v>
      </c>
      <c r="D66" s="125" t="s">
        <v>3017</v>
      </c>
      <c r="E66" s="124" t="s">
        <v>395</v>
      </c>
      <c r="F66" s="124"/>
      <c r="G66" s="124" t="s">
        <v>396</v>
      </c>
      <c r="H66" s="124" t="s">
        <v>5766</v>
      </c>
      <c r="I66" s="124" t="s">
        <v>5764</v>
      </c>
      <c r="J66" s="126">
        <v>13</v>
      </c>
      <c r="K66" s="127">
        <v>1311</v>
      </c>
      <c r="L66" s="124" t="s">
        <v>3096</v>
      </c>
      <c r="M66" s="128" t="s">
        <v>112</v>
      </c>
      <c r="N66" s="128"/>
      <c r="O66" s="129">
        <v>659</v>
      </c>
      <c r="P66" s="129">
        <v>9.0299999999999994</v>
      </c>
      <c r="Q66" s="130">
        <v>1311</v>
      </c>
      <c r="R66" s="129">
        <v>90000</v>
      </c>
      <c r="S66" s="129">
        <v>2300</v>
      </c>
      <c r="T66" s="128" t="s">
        <v>2948</v>
      </c>
      <c r="U66" s="128" t="s">
        <v>3109</v>
      </c>
      <c r="V66" s="131"/>
      <c r="W66" s="132">
        <v>13120</v>
      </c>
    </row>
    <row r="67" spans="1:23" ht="30" customHeight="1" x14ac:dyDescent="0.3">
      <c r="A67" s="122">
        <v>131119</v>
      </c>
      <c r="B67" s="123" t="s">
        <v>399</v>
      </c>
      <c r="C67" s="124" t="s">
        <v>3110</v>
      </c>
      <c r="D67" s="125" t="s">
        <v>3017</v>
      </c>
      <c r="E67" s="124" t="s">
        <v>400</v>
      </c>
      <c r="F67" s="124"/>
      <c r="G67" s="124" t="s">
        <v>401</v>
      </c>
      <c r="H67" s="124" t="s">
        <v>5766</v>
      </c>
      <c r="I67" s="124" t="s">
        <v>5764</v>
      </c>
      <c r="J67" s="126">
        <v>14</v>
      </c>
      <c r="K67" s="127">
        <v>1441</v>
      </c>
      <c r="L67" s="124" t="s">
        <v>3111</v>
      </c>
      <c r="M67" s="128" t="s">
        <v>112</v>
      </c>
      <c r="N67" s="128"/>
      <c r="O67" s="129">
        <v>411.57</v>
      </c>
      <c r="P67" s="129">
        <v>6.31</v>
      </c>
      <c r="Q67" s="130">
        <v>1441</v>
      </c>
      <c r="R67" s="129">
        <v>18000</v>
      </c>
      <c r="S67" s="129">
        <v>3900</v>
      </c>
      <c r="T67" s="128" t="s">
        <v>2948</v>
      </c>
      <c r="U67" s="128" t="s">
        <v>3112</v>
      </c>
      <c r="V67" s="131"/>
      <c r="W67" s="132">
        <v>74027</v>
      </c>
    </row>
    <row r="68" spans="1:23" ht="30" customHeight="1" x14ac:dyDescent="0.3">
      <c r="A68" s="122">
        <v>131132</v>
      </c>
      <c r="B68" s="123" t="s">
        <v>404</v>
      </c>
      <c r="C68" s="124" t="s">
        <v>3113</v>
      </c>
      <c r="D68" s="125" t="s">
        <v>3017</v>
      </c>
      <c r="E68" s="124" t="s">
        <v>405</v>
      </c>
      <c r="F68" s="124" t="s">
        <v>5768</v>
      </c>
      <c r="G68" s="124" t="s">
        <v>406</v>
      </c>
      <c r="H68" s="124" t="s">
        <v>5766</v>
      </c>
      <c r="I68" s="124" t="s">
        <v>5764</v>
      </c>
      <c r="J68" s="126">
        <v>13</v>
      </c>
      <c r="K68" s="127">
        <v>1312</v>
      </c>
      <c r="L68" s="124" t="s">
        <v>3114</v>
      </c>
      <c r="M68" s="128" t="s">
        <v>112</v>
      </c>
      <c r="N68" s="128"/>
      <c r="O68" s="129">
        <v>516.25</v>
      </c>
      <c r="P68" s="129">
        <v>16.920000000000002</v>
      </c>
      <c r="Q68" s="130">
        <v>1312</v>
      </c>
      <c r="R68" s="129">
        <v>15000</v>
      </c>
      <c r="S68" s="129">
        <v>1500</v>
      </c>
      <c r="T68" s="128" t="s">
        <v>2948</v>
      </c>
      <c r="U68" s="128" t="s">
        <v>3115</v>
      </c>
      <c r="V68" s="131"/>
      <c r="W68" s="132">
        <v>13124</v>
      </c>
    </row>
    <row r="69" spans="1:23" ht="30" customHeight="1" x14ac:dyDescent="0.3">
      <c r="A69" s="122">
        <v>131133</v>
      </c>
      <c r="B69" s="123" t="s">
        <v>408</v>
      </c>
      <c r="C69" s="124" t="s">
        <v>3116</v>
      </c>
      <c r="D69" s="125" t="s">
        <v>3017</v>
      </c>
      <c r="E69" s="124" t="s">
        <v>409</v>
      </c>
      <c r="F69" s="124" t="s">
        <v>5769</v>
      </c>
      <c r="G69" s="124" t="s">
        <v>410</v>
      </c>
      <c r="H69" s="124" t="s">
        <v>5766</v>
      </c>
      <c r="I69" s="124" t="s">
        <v>5764</v>
      </c>
      <c r="J69" s="126">
        <v>13</v>
      </c>
      <c r="K69" s="127">
        <v>1311</v>
      </c>
      <c r="L69" s="124" t="s">
        <v>3096</v>
      </c>
      <c r="M69" s="128" t="s">
        <v>112</v>
      </c>
      <c r="N69" s="128"/>
      <c r="O69" s="129">
        <v>659</v>
      </c>
      <c r="P69" s="129">
        <v>9.0299999999999994</v>
      </c>
      <c r="Q69" s="130">
        <v>1311</v>
      </c>
      <c r="R69" s="129">
        <v>90000</v>
      </c>
      <c r="S69" s="129">
        <v>2300</v>
      </c>
      <c r="T69" s="128" t="s">
        <v>2948</v>
      </c>
      <c r="U69" s="128" t="s">
        <v>3117</v>
      </c>
      <c r="V69" s="131"/>
      <c r="W69" s="132">
        <v>13122</v>
      </c>
    </row>
    <row r="70" spans="1:23" ht="30" customHeight="1" x14ac:dyDescent="0.3">
      <c r="A70" s="122">
        <v>131134</v>
      </c>
      <c r="B70" s="123" t="s">
        <v>412</v>
      </c>
      <c r="C70" s="124" t="s">
        <v>3118</v>
      </c>
      <c r="D70" s="125" t="s">
        <v>3017</v>
      </c>
      <c r="E70" s="124" t="s">
        <v>413</v>
      </c>
      <c r="F70" s="124" t="s">
        <v>5770</v>
      </c>
      <c r="G70" s="124" t="s">
        <v>414</v>
      </c>
      <c r="H70" s="124" t="s">
        <v>5766</v>
      </c>
      <c r="I70" s="124" t="s">
        <v>5764</v>
      </c>
      <c r="J70" s="126">
        <v>13</v>
      </c>
      <c r="K70" s="127">
        <v>1311</v>
      </c>
      <c r="L70" s="124" t="s">
        <v>3096</v>
      </c>
      <c r="M70" s="128" t="s">
        <v>112</v>
      </c>
      <c r="N70" s="128"/>
      <c r="O70" s="129">
        <v>659</v>
      </c>
      <c r="P70" s="129">
        <v>9.0299999999999994</v>
      </c>
      <c r="Q70" s="130">
        <v>1311</v>
      </c>
      <c r="R70" s="129">
        <v>90000</v>
      </c>
      <c r="S70" s="129">
        <v>2300</v>
      </c>
      <c r="T70" s="128" t="s">
        <v>2948</v>
      </c>
      <c r="U70" s="128" t="s">
        <v>3119</v>
      </c>
      <c r="V70" s="131"/>
      <c r="W70" s="132">
        <v>13120</v>
      </c>
    </row>
    <row r="71" spans="1:23" ht="30" customHeight="1" x14ac:dyDescent="0.3">
      <c r="A71" s="122">
        <v>131135</v>
      </c>
      <c r="B71" s="123" t="s">
        <v>416</v>
      </c>
      <c r="C71" s="124" t="s">
        <v>3120</v>
      </c>
      <c r="D71" s="125" t="s">
        <v>3017</v>
      </c>
      <c r="E71" s="124" t="s">
        <v>417</v>
      </c>
      <c r="F71" s="124" t="s">
        <v>5771</v>
      </c>
      <c r="G71" s="124" t="s">
        <v>418</v>
      </c>
      <c r="H71" s="124" t="s">
        <v>5766</v>
      </c>
      <c r="I71" s="124" t="s">
        <v>5764</v>
      </c>
      <c r="J71" s="126">
        <v>13</v>
      </c>
      <c r="K71" s="127">
        <v>1311</v>
      </c>
      <c r="L71" s="124" t="s">
        <v>3096</v>
      </c>
      <c r="M71" s="128" t="s">
        <v>112</v>
      </c>
      <c r="N71" s="128"/>
      <c r="O71" s="129">
        <v>659</v>
      </c>
      <c r="P71" s="129">
        <v>9.0299999999999994</v>
      </c>
      <c r="Q71" s="130">
        <v>1311</v>
      </c>
      <c r="R71" s="129">
        <v>90000</v>
      </c>
      <c r="S71" s="129">
        <v>2300</v>
      </c>
      <c r="T71" s="128" t="s">
        <v>2948</v>
      </c>
      <c r="U71" s="128" t="s">
        <v>3121</v>
      </c>
      <c r="V71" s="131"/>
      <c r="W71" s="132">
        <v>13142</v>
      </c>
    </row>
    <row r="72" spans="1:23" ht="30" customHeight="1" x14ac:dyDescent="0.3">
      <c r="A72" s="122">
        <v>131136</v>
      </c>
      <c r="B72" s="123" t="s">
        <v>421</v>
      </c>
      <c r="C72" s="124" t="s">
        <v>3122</v>
      </c>
      <c r="D72" s="125" t="s">
        <v>3017</v>
      </c>
      <c r="E72" s="124" t="s">
        <v>422</v>
      </c>
      <c r="F72" s="124"/>
      <c r="G72" s="124" t="s">
        <v>423</v>
      </c>
      <c r="H72" s="124" t="s">
        <v>5766</v>
      </c>
      <c r="I72" s="124" t="s">
        <v>5764</v>
      </c>
      <c r="J72" s="126">
        <v>13</v>
      </c>
      <c r="K72" s="127">
        <v>1311</v>
      </c>
      <c r="L72" s="124" t="s">
        <v>3096</v>
      </c>
      <c r="M72" s="128" t="s">
        <v>112</v>
      </c>
      <c r="N72" s="128"/>
      <c r="O72" s="129">
        <v>659</v>
      </c>
      <c r="P72" s="129">
        <v>9.0299999999999994</v>
      </c>
      <c r="Q72" s="130">
        <v>1311</v>
      </c>
      <c r="R72" s="129">
        <v>90000</v>
      </c>
      <c r="S72" s="129">
        <v>2300</v>
      </c>
      <c r="T72" s="128" t="s">
        <v>2948</v>
      </c>
      <c r="U72" s="128" t="s">
        <v>3123</v>
      </c>
      <c r="V72" s="131">
        <v>13170</v>
      </c>
      <c r="W72" s="132">
        <v>13135</v>
      </c>
    </row>
    <row r="73" spans="1:23" ht="30" customHeight="1" x14ac:dyDescent="0.3">
      <c r="A73" s="122">
        <v>131137</v>
      </c>
      <c r="B73" s="123" t="s">
        <v>425</v>
      </c>
      <c r="C73" s="124" t="s">
        <v>3124</v>
      </c>
      <c r="D73" s="125" t="s">
        <v>3017</v>
      </c>
      <c r="E73" s="124" t="s">
        <v>426</v>
      </c>
      <c r="F73" s="124"/>
      <c r="G73" s="124" t="s">
        <v>427</v>
      </c>
      <c r="H73" s="124" t="s">
        <v>5766</v>
      </c>
      <c r="I73" s="124" t="s">
        <v>5764</v>
      </c>
      <c r="J73" s="126">
        <v>13</v>
      </c>
      <c r="K73" s="127">
        <v>1311</v>
      </c>
      <c r="L73" s="124" t="s">
        <v>3096</v>
      </c>
      <c r="M73" s="128" t="s">
        <v>112</v>
      </c>
      <c r="N73" s="128"/>
      <c r="O73" s="129">
        <v>659</v>
      </c>
      <c r="P73" s="129">
        <v>9.0299999999999994</v>
      </c>
      <c r="Q73" s="130">
        <v>1311</v>
      </c>
      <c r="R73" s="129">
        <v>90000</v>
      </c>
      <c r="S73" s="129">
        <v>2300</v>
      </c>
      <c r="T73" s="128" t="s">
        <v>2948</v>
      </c>
      <c r="U73" s="128" t="s">
        <v>3125</v>
      </c>
      <c r="V73" s="131">
        <v>13160</v>
      </c>
      <c r="W73" s="132">
        <v>13150</v>
      </c>
    </row>
    <row r="74" spans="1:23" ht="30" customHeight="1" x14ac:dyDescent="0.3">
      <c r="A74" s="122">
        <v>131138</v>
      </c>
      <c r="B74" s="123" t="s">
        <v>430</v>
      </c>
      <c r="C74" s="124" t="s">
        <v>3126</v>
      </c>
      <c r="D74" s="125" t="s">
        <v>3017</v>
      </c>
      <c r="E74" s="124" t="s">
        <v>431</v>
      </c>
      <c r="F74" s="124"/>
      <c r="G74" s="124" t="s">
        <v>432</v>
      </c>
      <c r="H74" s="124" t="s">
        <v>5764</v>
      </c>
      <c r="I74" s="124" t="s">
        <v>2973</v>
      </c>
      <c r="J74" s="126">
        <v>13</v>
      </c>
      <c r="K74" s="127">
        <v>1311</v>
      </c>
      <c r="L74" s="124" t="s">
        <v>3096</v>
      </c>
      <c r="M74" s="128" t="s">
        <v>112</v>
      </c>
      <c r="N74" s="128"/>
      <c r="O74" s="129">
        <v>659</v>
      </c>
      <c r="P74" s="129">
        <v>9.0299999999999994</v>
      </c>
      <c r="Q74" s="130">
        <v>1311</v>
      </c>
      <c r="R74" s="129">
        <v>90000</v>
      </c>
      <c r="S74" s="129">
        <v>2300</v>
      </c>
      <c r="T74" s="128" t="s">
        <v>2948</v>
      </c>
      <c r="U74" s="128" t="s">
        <v>3127</v>
      </c>
      <c r="V74" s="131"/>
      <c r="W74" s="132">
        <v>13122</v>
      </c>
    </row>
    <row r="75" spans="1:23" ht="30" customHeight="1" x14ac:dyDescent="0.3">
      <c r="A75" s="122">
        <v>131139</v>
      </c>
      <c r="B75" s="123" t="s">
        <v>435</v>
      </c>
      <c r="C75" s="124" t="s">
        <v>435</v>
      </c>
      <c r="D75" s="125" t="s">
        <v>3017</v>
      </c>
      <c r="E75" s="124" t="s">
        <v>436</v>
      </c>
      <c r="F75" s="124"/>
      <c r="G75" s="124" t="s">
        <v>437</v>
      </c>
      <c r="H75" s="124" t="s">
        <v>5764</v>
      </c>
      <c r="I75" s="124" t="s">
        <v>2973</v>
      </c>
      <c r="J75" s="126">
        <v>13</v>
      </c>
      <c r="K75" s="127">
        <v>1311</v>
      </c>
      <c r="L75" s="124" t="s">
        <v>3096</v>
      </c>
      <c r="M75" s="128" t="s">
        <v>112</v>
      </c>
      <c r="N75" s="128"/>
      <c r="O75" s="129">
        <v>659</v>
      </c>
      <c r="P75" s="129">
        <v>9.0299999999999994</v>
      </c>
      <c r="Q75" s="130">
        <v>1311</v>
      </c>
      <c r="R75" s="129">
        <v>90000</v>
      </c>
      <c r="S75" s="129">
        <v>2300</v>
      </c>
      <c r="T75" s="128" t="s">
        <v>2948</v>
      </c>
      <c r="U75" s="128" t="s">
        <v>3128</v>
      </c>
      <c r="V75" s="131"/>
      <c r="W75" s="132">
        <v>13120</v>
      </c>
    </row>
    <row r="76" spans="1:23" ht="30" customHeight="1" x14ac:dyDescent="0.3">
      <c r="A76" s="122">
        <v>131143</v>
      </c>
      <c r="B76" s="123" t="s">
        <v>440</v>
      </c>
      <c r="C76" s="124" t="s">
        <v>440</v>
      </c>
      <c r="D76" s="125" t="s">
        <v>3017</v>
      </c>
      <c r="E76" s="124" t="s">
        <v>441</v>
      </c>
      <c r="F76" s="124" t="s">
        <v>5772</v>
      </c>
      <c r="G76" s="124" t="s">
        <v>442</v>
      </c>
      <c r="H76" s="124" t="s">
        <v>5764</v>
      </c>
      <c r="I76" s="124" t="s">
        <v>2973</v>
      </c>
      <c r="J76" s="126">
        <v>13</v>
      </c>
      <c r="K76" s="127">
        <v>1311</v>
      </c>
      <c r="L76" s="124" t="s">
        <v>3096</v>
      </c>
      <c r="M76" s="128" t="s">
        <v>112</v>
      </c>
      <c r="N76" s="128"/>
      <c r="O76" s="129">
        <v>659</v>
      </c>
      <c r="P76" s="129">
        <v>9.0299999999999994</v>
      </c>
      <c r="Q76" s="130">
        <v>1311</v>
      </c>
      <c r="R76" s="129">
        <v>90000</v>
      </c>
      <c r="S76" s="129">
        <v>2300</v>
      </c>
      <c r="T76" s="128" t="s">
        <v>2948</v>
      </c>
      <c r="U76" s="128" t="s">
        <v>3129</v>
      </c>
      <c r="V76" s="131"/>
      <c r="W76" s="132"/>
    </row>
    <row r="77" spans="1:23" ht="30" customHeight="1" x14ac:dyDescent="0.3">
      <c r="A77" s="122">
        <v>131200</v>
      </c>
      <c r="B77" s="123" t="s">
        <v>445</v>
      </c>
      <c r="C77" s="124" t="s">
        <v>3130</v>
      </c>
      <c r="D77" s="125" t="s">
        <v>3017</v>
      </c>
      <c r="E77" s="124" t="s">
        <v>5561</v>
      </c>
      <c r="F77" s="124"/>
      <c r="G77" s="124" t="s">
        <v>446</v>
      </c>
      <c r="H77" s="124" t="s">
        <v>5764</v>
      </c>
      <c r="I77" s="124" t="s">
        <v>5726</v>
      </c>
      <c r="J77" s="126">
        <v>13</v>
      </c>
      <c r="K77" s="127">
        <v>1311</v>
      </c>
      <c r="L77" s="124" t="s">
        <v>3096</v>
      </c>
      <c r="M77" s="128" t="s">
        <v>112</v>
      </c>
      <c r="N77" s="128"/>
      <c r="O77" s="129">
        <v>659</v>
      </c>
      <c r="P77" s="129">
        <v>9.0299999999999994</v>
      </c>
      <c r="Q77" s="130">
        <v>1311</v>
      </c>
      <c r="R77" s="129">
        <v>90000</v>
      </c>
      <c r="S77" s="129">
        <v>2300</v>
      </c>
      <c r="T77" s="128" t="s">
        <v>2948</v>
      </c>
      <c r="U77" s="128" t="s">
        <v>3131</v>
      </c>
      <c r="V77" s="131"/>
      <c r="W77" s="132"/>
    </row>
    <row r="78" spans="1:23" ht="30" customHeight="1" x14ac:dyDescent="0.3">
      <c r="A78" s="122">
        <v>132131</v>
      </c>
      <c r="B78" s="123" t="s">
        <v>449</v>
      </c>
      <c r="C78" s="124" t="s">
        <v>3132</v>
      </c>
      <c r="D78" s="125" t="s">
        <v>2957</v>
      </c>
      <c r="E78" s="124" t="s">
        <v>450</v>
      </c>
      <c r="F78" s="124"/>
      <c r="G78" s="124" t="s">
        <v>451</v>
      </c>
      <c r="H78" s="124" t="s">
        <v>5716</v>
      </c>
      <c r="I78" s="124" t="s">
        <v>5764</v>
      </c>
      <c r="J78" s="126">
        <v>13</v>
      </c>
      <c r="K78" s="127">
        <v>1321</v>
      </c>
      <c r="L78" s="124" t="s">
        <v>5773</v>
      </c>
      <c r="M78" s="128" t="s">
        <v>3006</v>
      </c>
      <c r="N78" s="128"/>
      <c r="O78" s="129">
        <v>42315.17</v>
      </c>
      <c r="P78" s="129">
        <v>918.89</v>
      </c>
      <c r="Q78" s="130">
        <v>1321</v>
      </c>
      <c r="R78" s="129">
        <v>360</v>
      </c>
      <c r="S78" s="129">
        <v>1</v>
      </c>
      <c r="T78" s="128" t="s">
        <v>2948</v>
      </c>
      <c r="U78" s="128" t="s">
        <v>3133</v>
      </c>
      <c r="V78" s="131">
        <v>13220</v>
      </c>
      <c r="W78" s="132">
        <v>13210</v>
      </c>
    </row>
    <row r="79" spans="1:23" ht="30" customHeight="1" x14ac:dyDescent="0.3">
      <c r="A79" s="122">
        <v>132133</v>
      </c>
      <c r="B79" s="123" t="s">
        <v>454</v>
      </c>
      <c r="C79" s="124" t="s">
        <v>3134</v>
      </c>
      <c r="D79" s="125" t="s">
        <v>2944</v>
      </c>
      <c r="E79" s="124" t="s">
        <v>5562</v>
      </c>
      <c r="F79" s="124" t="s">
        <v>5774</v>
      </c>
      <c r="G79" s="124" t="s">
        <v>455</v>
      </c>
      <c r="H79" s="124" t="s">
        <v>5716</v>
      </c>
      <c r="I79" s="124" t="s">
        <v>5764</v>
      </c>
      <c r="J79" s="126">
        <v>85</v>
      </c>
      <c r="K79" s="127">
        <v>8526</v>
      </c>
      <c r="L79" s="124" t="s">
        <v>3135</v>
      </c>
      <c r="M79" s="128" t="s">
        <v>2946</v>
      </c>
      <c r="N79" s="128"/>
      <c r="O79" s="129">
        <v>76.33</v>
      </c>
      <c r="P79" s="129">
        <v>1.8</v>
      </c>
      <c r="Q79" s="130">
        <v>8526</v>
      </c>
      <c r="R79" s="129">
        <v>160000</v>
      </c>
      <c r="S79" s="129">
        <v>530</v>
      </c>
      <c r="T79" s="128" t="s">
        <v>3014</v>
      </c>
      <c r="U79" s="128" t="s">
        <v>3136</v>
      </c>
      <c r="V79" s="131">
        <v>85225</v>
      </c>
      <c r="W79" s="132" t="s">
        <v>3137</v>
      </c>
    </row>
    <row r="80" spans="1:23" ht="30" customHeight="1" x14ac:dyDescent="0.3">
      <c r="A80" s="122">
        <v>132134</v>
      </c>
      <c r="B80" s="123" t="s">
        <v>458</v>
      </c>
      <c r="C80" s="124" t="s">
        <v>3138</v>
      </c>
      <c r="D80" s="125" t="s">
        <v>2957</v>
      </c>
      <c r="E80" s="124" t="s">
        <v>459</v>
      </c>
      <c r="F80" s="124"/>
      <c r="G80" s="124" t="s">
        <v>460</v>
      </c>
      <c r="H80" s="124" t="s">
        <v>5764</v>
      </c>
      <c r="I80" s="124" t="s">
        <v>5716</v>
      </c>
      <c r="J80" s="126">
        <v>13</v>
      </c>
      <c r="K80" s="127">
        <v>1321</v>
      </c>
      <c r="L80" s="124" t="s">
        <v>5773</v>
      </c>
      <c r="M80" s="128" t="s">
        <v>3006</v>
      </c>
      <c r="N80" s="128"/>
      <c r="O80" s="129">
        <v>42315.17</v>
      </c>
      <c r="P80" s="129">
        <v>918.89</v>
      </c>
      <c r="Q80" s="130">
        <v>1321</v>
      </c>
      <c r="R80" s="129">
        <v>360</v>
      </c>
      <c r="S80" s="129">
        <v>1</v>
      </c>
      <c r="T80" s="128" t="s">
        <v>2948</v>
      </c>
      <c r="U80" s="128" t="s">
        <v>3139</v>
      </c>
      <c r="V80" s="131">
        <v>13220</v>
      </c>
      <c r="W80" s="132">
        <v>13210</v>
      </c>
    </row>
    <row r="81" spans="1:23" ht="30" customHeight="1" x14ac:dyDescent="0.3">
      <c r="A81" s="122">
        <v>133101</v>
      </c>
      <c r="B81" s="123" t="s">
        <v>463</v>
      </c>
      <c r="C81" s="124" t="s">
        <v>3140</v>
      </c>
      <c r="D81" s="125" t="s">
        <v>3017</v>
      </c>
      <c r="E81" s="124" t="s">
        <v>464</v>
      </c>
      <c r="F81" s="124"/>
      <c r="G81" s="124" t="s">
        <v>465</v>
      </c>
      <c r="H81" s="124" t="s">
        <v>2973</v>
      </c>
      <c r="I81" s="124" t="s">
        <v>2973</v>
      </c>
      <c r="J81" s="126">
        <v>13</v>
      </c>
      <c r="K81" s="127">
        <v>1331</v>
      </c>
      <c r="L81" s="124" t="s">
        <v>3141</v>
      </c>
      <c r="M81" s="128" t="s">
        <v>112</v>
      </c>
      <c r="N81" s="128"/>
      <c r="O81" s="129">
        <v>669</v>
      </c>
      <c r="P81" s="129">
        <v>8.64</v>
      </c>
      <c r="Q81" s="130">
        <v>1331</v>
      </c>
      <c r="R81" s="129">
        <v>26000</v>
      </c>
      <c r="S81" s="129">
        <v>3800</v>
      </c>
      <c r="T81" s="128" t="s">
        <v>2948</v>
      </c>
      <c r="U81" s="128" t="s">
        <v>3142</v>
      </c>
      <c r="V81" s="131">
        <v>13320</v>
      </c>
      <c r="W81" s="132">
        <v>13335</v>
      </c>
    </row>
    <row r="82" spans="1:23" ht="30" customHeight="1" x14ac:dyDescent="0.3">
      <c r="A82" s="122">
        <v>133200</v>
      </c>
      <c r="B82" s="123" t="s">
        <v>467</v>
      </c>
      <c r="C82" s="124" t="s">
        <v>3143</v>
      </c>
      <c r="D82" s="125" t="s">
        <v>3017</v>
      </c>
      <c r="E82" s="124" t="s">
        <v>5563</v>
      </c>
      <c r="F82" s="124"/>
      <c r="G82" s="124" t="s">
        <v>138</v>
      </c>
      <c r="H82" s="124" t="e">
        <v>#N/A</v>
      </c>
      <c r="I82" s="124" t="e">
        <v>#N/A</v>
      </c>
      <c r="J82" s="128">
        <v>13</v>
      </c>
      <c r="K82" s="127">
        <v>1331</v>
      </c>
      <c r="L82" s="124" t="s">
        <v>3141</v>
      </c>
      <c r="M82" s="128" t="s">
        <v>112</v>
      </c>
      <c r="N82" s="128"/>
      <c r="O82" s="129">
        <v>669</v>
      </c>
      <c r="P82" s="129">
        <v>8.64</v>
      </c>
      <c r="Q82" s="30">
        <v>1331</v>
      </c>
      <c r="R82" s="129">
        <v>26000</v>
      </c>
      <c r="S82" s="129">
        <v>3800</v>
      </c>
      <c r="T82" s="128" t="s">
        <v>2948</v>
      </c>
      <c r="U82" s="128" t="s">
        <v>3144</v>
      </c>
      <c r="V82" s="131">
        <v>13320</v>
      </c>
      <c r="W82" s="132">
        <v>13365</v>
      </c>
    </row>
    <row r="83" spans="1:23" ht="30" customHeight="1" x14ac:dyDescent="0.3">
      <c r="A83" s="122">
        <v>133314</v>
      </c>
      <c r="B83" s="123" t="s">
        <v>470</v>
      </c>
      <c r="C83" s="124" t="s">
        <v>3145</v>
      </c>
      <c r="D83" s="125" t="s">
        <v>3017</v>
      </c>
      <c r="E83" s="124" t="s">
        <v>471</v>
      </c>
      <c r="F83" s="124" t="s">
        <v>3146</v>
      </c>
      <c r="G83" s="124" t="s">
        <v>472</v>
      </c>
      <c r="H83" s="124" t="s">
        <v>5764</v>
      </c>
      <c r="I83" s="124" t="s">
        <v>2973</v>
      </c>
      <c r="J83" s="126">
        <v>13</v>
      </c>
      <c r="K83" s="127">
        <v>1331</v>
      </c>
      <c r="L83" s="124" t="s">
        <v>3141</v>
      </c>
      <c r="M83" s="128" t="s">
        <v>112</v>
      </c>
      <c r="N83" s="128"/>
      <c r="O83" s="129">
        <v>669</v>
      </c>
      <c r="P83" s="129">
        <v>8.64</v>
      </c>
      <c r="Q83" s="130">
        <v>1331</v>
      </c>
      <c r="R83" s="129">
        <v>26000</v>
      </c>
      <c r="S83" s="129">
        <v>3800</v>
      </c>
      <c r="T83" s="128" t="s">
        <v>2948</v>
      </c>
      <c r="U83" s="128" t="s">
        <v>3147</v>
      </c>
      <c r="V83" s="131">
        <v>13320</v>
      </c>
      <c r="W83" s="132">
        <v>13365</v>
      </c>
    </row>
    <row r="84" spans="1:23" ht="30" customHeight="1" x14ac:dyDescent="0.3">
      <c r="A84" s="122">
        <v>134101</v>
      </c>
      <c r="B84" s="123" t="s">
        <v>475</v>
      </c>
      <c r="C84" s="124" t="s">
        <v>475</v>
      </c>
      <c r="D84" s="125" t="s">
        <v>2957</v>
      </c>
      <c r="E84" s="124" t="s">
        <v>476</v>
      </c>
      <c r="F84" s="124"/>
      <c r="G84" s="124" t="s">
        <v>477</v>
      </c>
      <c r="H84" s="124" t="s">
        <v>5775</v>
      </c>
      <c r="I84" s="124" t="s">
        <v>2973</v>
      </c>
      <c r="J84" s="126">
        <v>13</v>
      </c>
      <c r="K84" s="127">
        <v>1341</v>
      </c>
      <c r="L84" s="124" t="s">
        <v>3148</v>
      </c>
      <c r="M84" s="128" t="s">
        <v>3006</v>
      </c>
      <c r="N84" s="128"/>
      <c r="O84" s="129">
        <v>14435.43</v>
      </c>
      <c r="P84" s="129">
        <v>155.19999999999999</v>
      </c>
      <c r="Q84" s="130">
        <v>1341</v>
      </c>
      <c r="R84" s="129">
        <v>100</v>
      </c>
      <c r="S84" s="129">
        <v>1</v>
      </c>
      <c r="T84" s="128" t="s">
        <v>2948</v>
      </c>
      <c r="U84" s="128" t="s">
        <v>3149</v>
      </c>
      <c r="V84" s="131">
        <v>13470</v>
      </c>
      <c r="W84" s="132">
        <v>13471</v>
      </c>
    </row>
    <row r="85" spans="1:23" ht="30" customHeight="1" x14ac:dyDescent="0.3">
      <c r="A85" s="122">
        <v>134102</v>
      </c>
      <c r="B85" s="123" t="s">
        <v>480</v>
      </c>
      <c r="C85" s="124" t="s">
        <v>3150</v>
      </c>
      <c r="D85" s="125" t="s">
        <v>2957</v>
      </c>
      <c r="E85" s="124" t="s">
        <v>481</v>
      </c>
      <c r="F85" s="124"/>
      <c r="G85" s="124" t="s">
        <v>482</v>
      </c>
      <c r="H85" s="124" t="s">
        <v>5775</v>
      </c>
      <c r="I85" s="124" t="s">
        <v>2973</v>
      </c>
      <c r="J85" s="126">
        <v>13</v>
      </c>
      <c r="K85" s="127">
        <v>1341</v>
      </c>
      <c r="L85" s="124" t="s">
        <v>3148</v>
      </c>
      <c r="M85" s="128" t="s">
        <v>3006</v>
      </c>
      <c r="N85" s="128"/>
      <c r="O85" s="129">
        <v>14435.43</v>
      </c>
      <c r="P85" s="129">
        <v>155.19999999999999</v>
      </c>
      <c r="Q85" s="130">
        <v>1341</v>
      </c>
      <c r="R85" s="129">
        <v>100</v>
      </c>
      <c r="S85" s="129">
        <v>1</v>
      </c>
      <c r="T85" s="128" t="s">
        <v>2948</v>
      </c>
      <c r="U85" s="128" t="s">
        <v>3151</v>
      </c>
      <c r="V85" s="131"/>
      <c r="W85" s="132">
        <v>13471</v>
      </c>
    </row>
    <row r="86" spans="1:23" ht="30" customHeight="1" x14ac:dyDescent="0.3">
      <c r="A86" s="122">
        <v>134103</v>
      </c>
      <c r="B86" s="123" t="s">
        <v>5484</v>
      </c>
      <c r="C86" s="124" t="s">
        <v>3152</v>
      </c>
      <c r="D86" s="125" t="s">
        <v>2957</v>
      </c>
      <c r="E86" s="124" t="s">
        <v>5564</v>
      </c>
      <c r="F86" s="124" t="s">
        <v>3153</v>
      </c>
      <c r="G86" s="124" t="s">
        <v>485</v>
      </c>
      <c r="H86" s="124" t="s">
        <v>2973</v>
      </c>
      <c r="I86" s="124" t="s">
        <v>2973</v>
      </c>
      <c r="J86" s="126">
        <v>13</v>
      </c>
      <c r="K86" s="127">
        <v>1341</v>
      </c>
      <c r="L86" s="124" t="s">
        <v>3148</v>
      </c>
      <c r="M86" s="128" t="s">
        <v>3006</v>
      </c>
      <c r="N86" s="128"/>
      <c r="O86" s="129">
        <v>14435.43</v>
      </c>
      <c r="P86" s="129">
        <v>155.19999999999999</v>
      </c>
      <c r="Q86" s="130">
        <v>1341</v>
      </c>
      <c r="R86" s="129">
        <v>100</v>
      </c>
      <c r="S86" s="129">
        <v>1</v>
      </c>
      <c r="T86" s="128" t="s">
        <v>3014</v>
      </c>
      <c r="U86" s="128" t="s">
        <v>3154</v>
      </c>
      <c r="V86" s="131">
        <v>13459</v>
      </c>
      <c r="W86" s="132">
        <v>13464</v>
      </c>
    </row>
    <row r="87" spans="1:23" ht="30" customHeight="1" x14ac:dyDescent="0.3">
      <c r="A87" s="122">
        <v>134119</v>
      </c>
      <c r="B87" s="123" t="s">
        <v>487</v>
      </c>
      <c r="C87" s="124" t="s">
        <v>3155</v>
      </c>
      <c r="D87" s="125" t="s">
        <v>2957</v>
      </c>
      <c r="E87" s="124" t="s">
        <v>488</v>
      </c>
      <c r="F87" s="124" t="s">
        <v>5776</v>
      </c>
      <c r="G87" s="124" t="s">
        <v>489</v>
      </c>
      <c r="H87" s="124" t="s">
        <v>5766</v>
      </c>
      <c r="I87" s="124" t="s">
        <v>5777</v>
      </c>
      <c r="J87" s="126">
        <v>13</v>
      </c>
      <c r="K87" s="127">
        <v>1341</v>
      </c>
      <c r="L87" s="124" t="s">
        <v>3148</v>
      </c>
      <c r="M87" s="128" t="s">
        <v>3006</v>
      </c>
      <c r="N87" s="128"/>
      <c r="O87" s="129">
        <v>14435.43</v>
      </c>
      <c r="P87" s="129">
        <v>155.19999999999999</v>
      </c>
      <c r="Q87" s="130">
        <v>1341</v>
      </c>
      <c r="R87" s="129">
        <v>100</v>
      </c>
      <c r="S87" s="129">
        <v>1</v>
      </c>
      <c r="T87" s="128" t="s">
        <v>2948</v>
      </c>
      <c r="U87" s="128" t="s">
        <v>3156</v>
      </c>
      <c r="V87" s="131">
        <v>13458</v>
      </c>
      <c r="W87" s="132"/>
    </row>
    <row r="88" spans="1:23" ht="30" customHeight="1" x14ac:dyDescent="0.3">
      <c r="A88" s="122">
        <v>134335</v>
      </c>
      <c r="B88" s="123" t="s">
        <v>491</v>
      </c>
      <c r="C88" s="124" t="s">
        <v>3157</v>
      </c>
      <c r="D88" s="125" t="s">
        <v>2957</v>
      </c>
      <c r="E88" s="124" t="s">
        <v>492</v>
      </c>
      <c r="F88" s="124" t="s">
        <v>5778</v>
      </c>
      <c r="G88" s="124" t="s">
        <v>493</v>
      </c>
      <c r="H88" s="124" t="s">
        <v>5766</v>
      </c>
      <c r="I88" s="124" t="s">
        <v>5777</v>
      </c>
      <c r="J88" s="126">
        <v>13</v>
      </c>
      <c r="K88" s="127">
        <v>1341</v>
      </c>
      <c r="L88" s="124" t="s">
        <v>3148</v>
      </c>
      <c r="M88" s="128" t="s">
        <v>3006</v>
      </c>
      <c r="N88" s="128"/>
      <c r="O88" s="129">
        <v>14435.43</v>
      </c>
      <c r="P88" s="129">
        <v>155.19999999999999</v>
      </c>
      <c r="Q88" s="130">
        <v>1341</v>
      </c>
      <c r="R88" s="129">
        <v>100</v>
      </c>
      <c r="S88" s="129">
        <v>1</v>
      </c>
      <c r="T88" s="128" t="s">
        <v>2948</v>
      </c>
      <c r="U88" s="128" t="s">
        <v>3157</v>
      </c>
      <c r="V88" s="131">
        <v>13430</v>
      </c>
      <c r="W88" s="132">
        <v>13440</v>
      </c>
    </row>
    <row r="89" spans="1:23" ht="30" customHeight="1" x14ac:dyDescent="0.3">
      <c r="A89" s="122">
        <v>134336</v>
      </c>
      <c r="B89" s="123" t="s">
        <v>495</v>
      </c>
      <c r="C89" s="124" t="s">
        <v>3158</v>
      </c>
      <c r="D89" s="125" t="s">
        <v>3017</v>
      </c>
      <c r="E89" s="124" t="s">
        <v>5565</v>
      </c>
      <c r="F89" s="124"/>
      <c r="G89" s="124" t="s">
        <v>496</v>
      </c>
      <c r="H89" s="124" t="s">
        <v>5766</v>
      </c>
      <c r="I89" s="124" t="s">
        <v>5777</v>
      </c>
      <c r="J89" s="126">
        <v>13</v>
      </c>
      <c r="K89" s="127">
        <v>1331</v>
      </c>
      <c r="L89" s="124" t="s">
        <v>3141</v>
      </c>
      <c r="M89" s="128" t="s">
        <v>112</v>
      </c>
      <c r="N89" s="128"/>
      <c r="O89" s="129">
        <v>669</v>
      </c>
      <c r="P89" s="129">
        <v>8.64</v>
      </c>
      <c r="Q89" s="130">
        <v>1331</v>
      </c>
      <c r="R89" s="129">
        <v>26000</v>
      </c>
      <c r="S89" s="129">
        <v>3800</v>
      </c>
      <c r="T89" s="128" t="s">
        <v>2948</v>
      </c>
      <c r="U89" s="128" t="s">
        <v>3159</v>
      </c>
      <c r="V89" s="131">
        <v>13320</v>
      </c>
      <c r="W89" s="132">
        <v>13365</v>
      </c>
    </row>
    <row r="90" spans="1:23" ht="30" customHeight="1" x14ac:dyDescent="0.3">
      <c r="A90" s="122">
        <v>134338</v>
      </c>
      <c r="B90" s="123" t="s">
        <v>498</v>
      </c>
      <c r="C90" s="124" t="s">
        <v>3160</v>
      </c>
      <c r="D90" s="125" t="s">
        <v>2957</v>
      </c>
      <c r="E90" s="124" t="s">
        <v>499</v>
      </c>
      <c r="F90" s="124"/>
      <c r="G90" s="124" t="s">
        <v>500</v>
      </c>
      <c r="H90" s="124" t="s">
        <v>5766</v>
      </c>
      <c r="I90" s="124" t="s">
        <v>5777</v>
      </c>
      <c r="J90" s="126">
        <v>89</v>
      </c>
      <c r="K90" s="127">
        <v>8927</v>
      </c>
      <c r="L90" s="124" t="s">
        <v>3161</v>
      </c>
      <c r="M90" s="128" t="s">
        <v>3006</v>
      </c>
      <c r="N90" s="128"/>
      <c r="O90" s="129">
        <v>32240.25</v>
      </c>
      <c r="P90" s="129">
        <v>252.36</v>
      </c>
      <c r="Q90" s="130">
        <v>8927</v>
      </c>
      <c r="R90" s="129">
        <v>200</v>
      </c>
      <c r="S90" s="129">
        <v>3</v>
      </c>
      <c r="T90" s="128" t="s">
        <v>2948</v>
      </c>
      <c r="U90" s="128" t="s">
        <v>3162</v>
      </c>
      <c r="V90" s="131">
        <v>13252</v>
      </c>
      <c r="W90" s="132">
        <v>89018</v>
      </c>
    </row>
    <row r="91" spans="1:23" ht="30" customHeight="1" x14ac:dyDescent="0.3">
      <c r="A91" s="122">
        <v>134341</v>
      </c>
      <c r="B91" s="123" t="s">
        <v>502</v>
      </c>
      <c r="C91" s="124" t="s">
        <v>3163</v>
      </c>
      <c r="D91" s="125" t="s">
        <v>3017</v>
      </c>
      <c r="E91" s="124" t="s">
        <v>503</v>
      </c>
      <c r="F91" s="124" t="s">
        <v>5779</v>
      </c>
      <c r="G91" s="124" t="s">
        <v>504</v>
      </c>
      <c r="H91" s="124" t="s">
        <v>5766</v>
      </c>
      <c r="I91" s="124" t="s">
        <v>5777</v>
      </c>
      <c r="J91" s="126">
        <v>13</v>
      </c>
      <c r="K91" s="127">
        <v>1331</v>
      </c>
      <c r="L91" s="124" t="s">
        <v>3141</v>
      </c>
      <c r="M91" s="128" t="s">
        <v>112</v>
      </c>
      <c r="N91" s="128"/>
      <c r="O91" s="129">
        <v>669</v>
      </c>
      <c r="P91" s="129">
        <v>8.64</v>
      </c>
      <c r="Q91" s="130">
        <v>1331</v>
      </c>
      <c r="R91" s="129">
        <v>26000</v>
      </c>
      <c r="S91" s="129">
        <v>3800</v>
      </c>
      <c r="T91" s="128" t="s">
        <v>2948</v>
      </c>
      <c r="U91" s="128" t="s">
        <v>3164</v>
      </c>
      <c r="V91" s="131">
        <v>13320</v>
      </c>
      <c r="W91" s="132">
        <v>13372</v>
      </c>
    </row>
    <row r="92" spans="1:23" ht="30" customHeight="1" x14ac:dyDescent="0.3">
      <c r="A92" s="122">
        <v>134351</v>
      </c>
      <c r="B92" s="123" t="s">
        <v>506</v>
      </c>
      <c r="C92" s="124" t="s">
        <v>3165</v>
      </c>
      <c r="D92" s="125" t="s">
        <v>2957</v>
      </c>
      <c r="E92" s="124" t="s">
        <v>507</v>
      </c>
      <c r="F92" s="124"/>
      <c r="G92" s="124" t="s">
        <v>508</v>
      </c>
      <c r="H92" s="124" t="s">
        <v>5766</v>
      </c>
      <c r="I92" s="124" t="s">
        <v>5780</v>
      </c>
      <c r="J92" s="126">
        <v>13</v>
      </c>
      <c r="K92" s="127">
        <v>1341</v>
      </c>
      <c r="L92" s="124" t="s">
        <v>3148</v>
      </c>
      <c r="M92" s="128" t="s">
        <v>3006</v>
      </c>
      <c r="N92" s="128"/>
      <c r="O92" s="129">
        <v>14435.43</v>
      </c>
      <c r="P92" s="129">
        <v>155.19999999999999</v>
      </c>
      <c r="Q92" s="130">
        <v>1341</v>
      </c>
      <c r="R92" s="129">
        <v>100</v>
      </c>
      <c r="S92" s="129">
        <v>1</v>
      </c>
      <c r="T92" s="128" t="s">
        <v>2948</v>
      </c>
      <c r="U92" s="128" t="s">
        <v>3166</v>
      </c>
      <c r="V92" s="131">
        <v>13440</v>
      </c>
      <c r="W92" s="132">
        <v>13443</v>
      </c>
    </row>
    <row r="93" spans="1:23" ht="30" customHeight="1" x14ac:dyDescent="0.3">
      <c r="A93" s="122">
        <v>134353</v>
      </c>
      <c r="B93" s="123" t="s">
        <v>510</v>
      </c>
      <c r="C93" s="124" t="s">
        <v>3167</v>
      </c>
      <c r="D93" s="125" t="s">
        <v>2957</v>
      </c>
      <c r="E93" s="124" t="s">
        <v>511</v>
      </c>
      <c r="F93" s="124" t="s">
        <v>5781</v>
      </c>
      <c r="G93" s="124" t="s">
        <v>512</v>
      </c>
      <c r="H93" s="124" t="s">
        <v>5766</v>
      </c>
      <c r="I93" s="124" t="s">
        <v>5780</v>
      </c>
      <c r="J93" s="126">
        <v>13</v>
      </c>
      <c r="K93" s="127">
        <v>1341</v>
      </c>
      <c r="L93" s="124" t="s">
        <v>3148</v>
      </c>
      <c r="M93" s="128" t="s">
        <v>3006</v>
      </c>
      <c r="N93" s="128"/>
      <c r="O93" s="129">
        <v>14435.43</v>
      </c>
      <c r="P93" s="129">
        <v>155.19999999999999</v>
      </c>
      <c r="Q93" s="130">
        <v>1341</v>
      </c>
      <c r="R93" s="129">
        <v>100</v>
      </c>
      <c r="S93" s="129">
        <v>1</v>
      </c>
      <c r="T93" s="128" t="s">
        <v>2948</v>
      </c>
      <c r="U93" s="128" t="s">
        <v>3168</v>
      </c>
      <c r="V93" s="131">
        <v>13440</v>
      </c>
      <c r="W93" s="132">
        <v>13443</v>
      </c>
    </row>
    <row r="94" spans="1:23" ht="30" customHeight="1" x14ac:dyDescent="0.3">
      <c r="A94" s="122">
        <v>134355</v>
      </c>
      <c r="B94" s="123" t="s">
        <v>514</v>
      </c>
      <c r="C94" s="124" t="s">
        <v>514</v>
      </c>
      <c r="D94" s="125" t="s">
        <v>2957</v>
      </c>
      <c r="E94" s="124" t="s">
        <v>515</v>
      </c>
      <c r="F94" s="124" t="s">
        <v>3169</v>
      </c>
      <c r="G94" s="124" t="s">
        <v>516</v>
      </c>
      <c r="H94" s="124" t="s">
        <v>5766</v>
      </c>
      <c r="I94" s="124" t="s">
        <v>5780</v>
      </c>
      <c r="J94" s="126">
        <v>13</v>
      </c>
      <c r="K94" s="127">
        <v>1341</v>
      </c>
      <c r="L94" s="124" t="s">
        <v>3148</v>
      </c>
      <c r="M94" s="128" t="s">
        <v>3006</v>
      </c>
      <c r="N94" s="128"/>
      <c r="O94" s="129">
        <v>14435.43</v>
      </c>
      <c r="P94" s="129">
        <v>155.19999999999999</v>
      </c>
      <c r="Q94" s="130">
        <v>1341</v>
      </c>
      <c r="R94" s="129">
        <v>100</v>
      </c>
      <c r="S94" s="129">
        <v>1</v>
      </c>
      <c r="T94" s="128" t="s">
        <v>2948</v>
      </c>
      <c r="U94" s="128" t="s">
        <v>3170</v>
      </c>
      <c r="V94" s="131">
        <v>13410</v>
      </c>
      <c r="W94" s="132">
        <v>13460</v>
      </c>
    </row>
    <row r="95" spans="1:23" ht="30" customHeight="1" x14ac:dyDescent="0.3">
      <c r="A95" s="122">
        <v>134373</v>
      </c>
      <c r="B95" s="123" t="s">
        <v>518</v>
      </c>
      <c r="C95" s="124" t="s">
        <v>3171</v>
      </c>
      <c r="D95" s="125" t="s">
        <v>2957</v>
      </c>
      <c r="E95" s="124" t="s">
        <v>519</v>
      </c>
      <c r="F95" s="124"/>
      <c r="G95" s="124" t="s">
        <v>520</v>
      </c>
      <c r="H95" s="124" t="s">
        <v>5766</v>
      </c>
      <c r="I95" s="124" t="s">
        <v>5780</v>
      </c>
      <c r="J95" s="126">
        <v>13</v>
      </c>
      <c r="K95" s="127">
        <v>1341</v>
      </c>
      <c r="L95" s="124" t="s">
        <v>3148</v>
      </c>
      <c r="M95" s="128" t="s">
        <v>3006</v>
      </c>
      <c r="N95" s="128"/>
      <c r="O95" s="129">
        <v>14435.43</v>
      </c>
      <c r="P95" s="129">
        <v>155.19999999999999</v>
      </c>
      <c r="Q95" s="130">
        <v>1341</v>
      </c>
      <c r="R95" s="129">
        <v>100</v>
      </c>
      <c r="S95" s="129">
        <v>1</v>
      </c>
      <c r="T95" s="128" t="s">
        <v>2948</v>
      </c>
      <c r="U95" s="128" t="s">
        <v>3172</v>
      </c>
      <c r="V95" s="131"/>
      <c r="W95" s="132">
        <v>13470</v>
      </c>
    </row>
    <row r="96" spans="1:23" ht="30" customHeight="1" x14ac:dyDescent="0.3">
      <c r="A96" s="122">
        <v>134374</v>
      </c>
      <c r="B96" s="123" t="s">
        <v>522</v>
      </c>
      <c r="C96" s="124" t="s">
        <v>2970</v>
      </c>
      <c r="D96" s="125" t="s">
        <v>2957</v>
      </c>
      <c r="E96" s="124" t="s">
        <v>523</v>
      </c>
      <c r="F96" s="124" t="s">
        <v>5782</v>
      </c>
      <c r="G96" s="124" t="s">
        <v>524</v>
      </c>
      <c r="H96" s="124" t="s">
        <v>5766</v>
      </c>
      <c r="I96" s="124" t="s">
        <v>5780</v>
      </c>
      <c r="J96" s="126">
        <v>13</v>
      </c>
      <c r="K96" s="127">
        <v>1341</v>
      </c>
      <c r="L96" s="124" t="s">
        <v>3148</v>
      </c>
      <c r="M96" s="128" t="s">
        <v>3006</v>
      </c>
      <c r="N96" s="128"/>
      <c r="O96" s="129">
        <v>14435.43</v>
      </c>
      <c r="P96" s="129">
        <v>155.19999999999999</v>
      </c>
      <c r="Q96" s="130">
        <v>1341</v>
      </c>
      <c r="R96" s="129">
        <v>100</v>
      </c>
      <c r="S96" s="129">
        <v>1</v>
      </c>
      <c r="T96" s="128" t="s">
        <v>2948</v>
      </c>
      <c r="U96" s="128" t="s">
        <v>2970</v>
      </c>
      <c r="V96" s="131"/>
      <c r="W96" s="132">
        <v>13441</v>
      </c>
    </row>
    <row r="97" spans="1:23" ht="30" customHeight="1" x14ac:dyDescent="0.3">
      <c r="A97" s="122">
        <v>134375</v>
      </c>
      <c r="B97" s="123" t="s">
        <v>526</v>
      </c>
      <c r="C97" s="124" t="s">
        <v>3173</v>
      </c>
      <c r="D97" s="125" t="s">
        <v>3017</v>
      </c>
      <c r="E97" s="124" t="s">
        <v>527</v>
      </c>
      <c r="F97" s="124" t="s">
        <v>5783</v>
      </c>
      <c r="G97" s="124" t="s">
        <v>528</v>
      </c>
      <c r="H97" s="124" t="s">
        <v>5766</v>
      </c>
      <c r="I97" s="124" t="s">
        <v>5780</v>
      </c>
      <c r="J97" s="126">
        <v>13</v>
      </c>
      <c r="K97" s="127">
        <v>1331</v>
      </c>
      <c r="L97" s="124" t="s">
        <v>3141</v>
      </c>
      <c r="M97" s="128" t="s">
        <v>112</v>
      </c>
      <c r="N97" s="128"/>
      <c r="O97" s="129">
        <v>669</v>
      </c>
      <c r="P97" s="129">
        <v>8.64</v>
      </c>
      <c r="Q97" s="130">
        <v>1331</v>
      </c>
      <c r="R97" s="129">
        <v>26000</v>
      </c>
      <c r="S97" s="129">
        <v>3800</v>
      </c>
      <c r="T97" s="128" t="s">
        <v>2948</v>
      </c>
      <c r="U97" s="128" t="s">
        <v>3174</v>
      </c>
      <c r="V97" s="131">
        <v>13320</v>
      </c>
      <c r="W97" s="132">
        <v>13365</v>
      </c>
    </row>
    <row r="98" spans="1:23" ht="30" customHeight="1" x14ac:dyDescent="0.3">
      <c r="A98" s="122">
        <v>134376</v>
      </c>
      <c r="B98" s="123" t="s">
        <v>530</v>
      </c>
      <c r="C98" s="124" t="s">
        <v>3175</v>
      </c>
      <c r="D98" s="125" t="s">
        <v>2957</v>
      </c>
      <c r="E98" s="124" t="s">
        <v>531</v>
      </c>
      <c r="F98" s="124"/>
      <c r="G98" s="124" t="s">
        <v>532</v>
      </c>
      <c r="H98" s="124" t="s">
        <v>5766</v>
      </c>
      <c r="I98" s="124" t="s">
        <v>5780</v>
      </c>
      <c r="J98" s="126">
        <v>13</v>
      </c>
      <c r="K98" s="127">
        <v>1341</v>
      </c>
      <c r="L98" s="124" t="s">
        <v>3148</v>
      </c>
      <c r="M98" s="128" t="s">
        <v>3006</v>
      </c>
      <c r="N98" s="128"/>
      <c r="O98" s="129">
        <v>14435.43</v>
      </c>
      <c r="P98" s="129">
        <v>155.19999999999999</v>
      </c>
      <c r="Q98" s="130">
        <v>1341</v>
      </c>
      <c r="R98" s="129">
        <v>100</v>
      </c>
      <c r="S98" s="129">
        <v>1</v>
      </c>
      <c r="T98" s="128" t="s">
        <v>2948</v>
      </c>
      <c r="U98" s="128" t="s">
        <v>3175</v>
      </c>
      <c r="V98" s="131"/>
      <c r="W98" s="132"/>
    </row>
    <row r="99" spans="1:23" ht="30" customHeight="1" x14ac:dyDescent="0.3">
      <c r="A99" s="122">
        <v>134422</v>
      </c>
      <c r="B99" s="123" t="s">
        <v>534</v>
      </c>
      <c r="C99" s="124" t="s">
        <v>3176</v>
      </c>
      <c r="D99" s="125" t="s">
        <v>2957</v>
      </c>
      <c r="E99" s="124" t="s">
        <v>535</v>
      </c>
      <c r="F99" s="124"/>
      <c r="G99" s="124" t="s">
        <v>536</v>
      </c>
      <c r="H99" s="124" t="s">
        <v>5766</v>
      </c>
      <c r="I99" s="124" t="s">
        <v>5780</v>
      </c>
      <c r="J99" s="126">
        <v>13</v>
      </c>
      <c r="K99" s="127">
        <v>1341</v>
      </c>
      <c r="L99" s="124" t="s">
        <v>3148</v>
      </c>
      <c r="M99" s="128" t="s">
        <v>3006</v>
      </c>
      <c r="N99" s="128"/>
      <c r="O99" s="129">
        <v>14435.43</v>
      </c>
      <c r="P99" s="129">
        <v>155.19999999999999</v>
      </c>
      <c r="Q99" s="130">
        <v>1341</v>
      </c>
      <c r="R99" s="129">
        <v>100</v>
      </c>
      <c r="S99" s="129">
        <v>1</v>
      </c>
      <c r="T99" s="128" t="s">
        <v>2948</v>
      </c>
      <c r="U99" s="128" t="s">
        <v>3177</v>
      </c>
      <c r="V99" s="131">
        <v>13410</v>
      </c>
      <c r="W99" s="132">
        <v>13420</v>
      </c>
    </row>
    <row r="100" spans="1:23" ht="30" customHeight="1" x14ac:dyDescent="0.3">
      <c r="A100" s="122">
        <v>134465</v>
      </c>
      <c r="B100" s="123" t="s">
        <v>538</v>
      </c>
      <c r="C100" s="124" t="s">
        <v>3178</v>
      </c>
      <c r="D100" s="125" t="s">
        <v>2957</v>
      </c>
      <c r="E100" s="124" t="s">
        <v>539</v>
      </c>
      <c r="F100" s="124" t="s">
        <v>3179</v>
      </c>
      <c r="G100" s="124" t="s">
        <v>540</v>
      </c>
      <c r="H100" s="124" t="s">
        <v>5766</v>
      </c>
      <c r="I100" s="124" t="s">
        <v>5780</v>
      </c>
      <c r="J100" s="126">
        <v>13</v>
      </c>
      <c r="K100" s="127">
        <v>1341</v>
      </c>
      <c r="L100" s="124" t="s">
        <v>3148</v>
      </c>
      <c r="M100" s="128" t="s">
        <v>3006</v>
      </c>
      <c r="N100" s="128"/>
      <c r="O100" s="129">
        <v>14435.43</v>
      </c>
      <c r="P100" s="129">
        <v>155.19999999999999</v>
      </c>
      <c r="Q100" s="130">
        <v>1341</v>
      </c>
      <c r="R100" s="129">
        <v>100</v>
      </c>
      <c r="S100" s="129">
        <v>1</v>
      </c>
      <c r="T100" s="128" t="s">
        <v>2948</v>
      </c>
      <c r="U100" s="128" t="s">
        <v>3180</v>
      </c>
      <c r="V100" s="131"/>
      <c r="W100" s="132" t="s">
        <v>3181</v>
      </c>
    </row>
    <row r="101" spans="1:23" ht="30" customHeight="1" x14ac:dyDescent="0.3">
      <c r="A101" s="122">
        <v>134473</v>
      </c>
      <c r="B101" s="123" t="s">
        <v>542</v>
      </c>
      <c r="C101" s="124" t="s">
        <v>3182</v>
      </c>
      <c r="D101" s="125" t="s">
        <v>2957</v>
      </c>
      <c r="E101" s="124" t="s">
        <v>543</v>
      </c>
      <c r="F101" s="124"/>
      <c r="G101" s="124" t="s">
        <v>544</v>
      </c>
      <c r="H101" s="124" t="s">
        <v>5766</v>
      </c>
      <c r="I101" s="124" t="s">
        <v>5780</v>
      </c>
      <c r="J101" s="126">
        <v>13</v>
      </c>
      <c r="K101" s="127">
        <v>1341</v>
      </c>
      <c r="L101" s="124" t="s">
        <v>3148</v>
      </c>
      <c r="M101" s="128" t="s">
        <v>3006</v>
      </c>
      <c r="N101" s="128"/>
      <c r="O101" s="129">
        <v>14435.43</v>
      </c>
      <c r="P101" s="129">
        <v>155.19999999999999</v>
      </c>
      <c r="Q101" s="130">
        <v>1341</v>
      </c>
      <c r="R101" s="129">
        <v>100</v>
      </c>
      <c r="S101" s="129">
        <v>1</v>
      </c>
      <c r="T101" s="128" t="s">
        <v>2948</v>
      </c>
      <c r="U101" s="128" t="s">
        <v>3183</v>
      </c>
      <c r="V101" s="131"/>
      <c r="W101" s="132">
        <v>13410</v>
      </c>
    </row>
    <row r="102" spans="1:23" ht="30" customHeight="1" x14ac:dyDescent="0.3">
      <c r="A102" s="122">
        <v>134482</v>
      </c>
      <c r="B102" s="123" t="s">
        <v>546</v>
      </c>
      <c r="C102" s="124" t="s">
        <v>3184</v>
      </c>
      <c r="D102" s="125" t="s">
        <v>2957</v>
      </c>
      <c r="E102" s="124" t="s">
        <v>547</v>
      </c>
      <c r="F102" s="124" t="s">
        <v>5784</v>
      </c>
      <c r="G102" s="124" t="s">
        <v>548</v>
      </c>
      <c r="H102" s="124" t="s">
        <v>5766</v>
      </c>
      <c r="I102" s="124" t="s">
        <v>5780</v>
      </c>
      <c r="J102" s="126">
        <v>13</v>
      </c>
      <c r="K102" s="127">
        <v>1341</v>
      </c>
      <c r="L102" s="124" t="s">
        <v>3148</v>
      </c>
      <c r="M102" s="128" t="s">
        <v>3006</v>
      </c>
      <c r="N102" s="128"/>
      <c r="O102" s="129">
        <v>14435.43</v>
      </c>
      <c r="P102" s="129">
        <v>155.19999999999999</v>
      </c>
      <c r="Q102" s="130">
        <v>1341</v>
      </c>
      <c r="R102" s="129">
        <v>100</v>
      </c>
      <c r="S102" s="129">
        <v>1</v>
      </c>
      <c r="T102" s="128" t="s">
        <v>2948</v>
      </c>
      <c r="U102" s="128" t="s">
        <v>3185</v>
      </c>
      <c r="V102" s="131"/>
      <c r="W102" s="132"/>
    </row>
    <row r="103" spans="1:23" ht="30" customHeight="1" x14ac:dyDescent="0.3">
      <c r="A103" s="122">
        <v>134484</v>
      </c>
      <c r="B103" s="123" t="s">
        <v>550</v>
      </c>
      <c r="C103" s="124" t="s">
        <v>3186</v>
      </c>
      <c r="D103" s="125" t="s">
        <v>2957</v>
      </c>
      <c r="E103" s="124" t="s">
        <v>551</v>
      </c>
      <c r="F103" s="124"/>
      <c r="G103" s="124" t="s">
        <v>552</v>
      </c>
      <c r="H103" s="124" t="s">
        <v>5766</v>
      </c>
      <c r="I103" s="124" t="s">
        <v>5780</v>
      </c>
      <c r="J103" s="126">
        <v>13</v>
      </c>
      <c r="K103" s="127">
        <v>1341</v>
      </c>
      <c r="L103" s="124" t="s">
        <v>3148</v>
      </c>
      <c r="M103" s="128" t="s">
        <v>3006</v>
      </c>
      <c r="N103" s="128"/>
      <c r="O103" s="129">
        <v>14435.43</v>
      </c>
      <c r="P103" s="129">
        <v>155.19999999999999</v>
      </c>
      <c r="Q103" s="130">
        <v>1341</v>
      </c>
      <c r="R103" s="129">
        <v>100</v>
      </c>
      <c r="S103" s="129">
        <v>1</v>
      </c>
      <c r="T103" s="128" t="s">
        <v>2948</v>
      </c>
      <c r="U103" s="128" t="s">
        <v>3187</v>
      </c>
      <c r="V103" s="131"/>
      <c r="W103" s="132"/>
    </row>
    <row r="104" spans="1:23" ht="30" customHeight="1" x14ac:dyDescent="0.3">
      <c r="A104" s="122">
        <v>134511</v>
      </c>
      <c r="B104" s="123" t="s">
        <v>554</v>
      </c>
      <c r="C104" s="124" t="s">
        <v>3188</v>
      </c>
      <c r="D104" s="125" t="s">
        <v>2957</v>
      </c>
      <c r="E104" s="124" t="s">
        <v>555</v>
      </c>
      <c r="F104" s="124"/>
      <c r="G104" s="124" t="s">
        <v>548</v>
      </c>
      <c r="H104" s="124" t="s">
        <v>5766</v>
      </c>
      <c r="I104" s="124" t="s">
        <v>5780</v>
      </c>
      <c r="J104" s="126">
        <v>13</v>
      </c>
      <c r="K104" s="127">
        <v>1341</v>
      </c>
      <c r="L104" s="124" t="s">
        <v>3148</v>
      </c>
      <c r="M104" s="128" t="s">
        <v>3006</v>
      </c>
      <c r="N104" s="128"/>
      <c r="O104" s="129">
        <v>14435.43</v>
      </c>
      <c r="P104" s="129">
        <v>155.19999999999999</v>
      </c>
      <c r="Q104" s="130">
        <v>1341</v>
      </c>
      <c r="R104" s="129">
        <v>100</v>
      </c>
      <c r="S104" s="129">
        <v>1</v>
      </c>
      <c r="T104" s="128" t="s">
        <v>2948</v>
      </c>
      <c r="U104" s="128" t="s">
        <v>3189</v>
      </c>
      <c r="V104" s="131">
        <v>13410</v>
      </c>
      <c r="W104" s="132">
        <v>13466</v>
      </c>
    </row>
    <row r="105" spans="1:23" ht="30" customHeight="1" x14ac:dyDescent="0.3">
      <c r="A105" s="122">
        <v>134678</v>
      </c>
      <c r="B105" s="123" t="s">
        <v>557</v>
      </c>
      <c r="C105" s="124" t="s">
        <v>3190</v>
      </c>
      <c r="D105" s="125" t="s">
        <v>2957</v>
      </c>
      <c r="E105" s="124" t="s">
        <v>558</v>
      </c>
      <c r="F105" s="124"/>
      <c r="G105" s="124" t="s">
        <v>559</v>
      </c>
      <c r="H105" s="124" t="s">
        <v>5766</v>
      </c>
      <c r="I105" s="124" t="s">
        <v>5785</v>
      </c>
      <c r="J105" s="126">
        <v>13</v>
      </c>
      <c r="K105" s="127">
        <v>1341</v>
      </c>
      <c r="L105" s="124" t="s">
        <v>3148</v>
      </c>
      <c r="M105" s="128" t="s">
        <v>3006</v>
      </c>
      <c r="N105" s="128"/>
      <c r="O105" s="129">
        <v>14435.43</v>
      </c>
      <c r="P105" s="129">
        <v>155.19999999999999</v>
      </c>
      <c r="Q105" s="130">
        <v>1341</v>
      </c>
      <c r="R105" s="129">
        <v>100</v>
      </c>
      <c r="S105" s="129">
        <v>1</v>
      </c>
      <c r="T105" s="128" t="s">
        <v>2948</v>
      </c>
      <c r="U105" s="128" t="s">
        <v>3191</v>
      </c>
      <c r="V105" s="131">
        <v>13470</v>
      </c>
      <c r="W105" s="132">
        <v>13462</v>
      </c>
    </row>
    <row r="106" spans="1:23" ht="30" customHeight="1" x14ac:dyDescent="0.3">
      <c r="A106" s="122">
        <v>135583</v>
      </c>
      <c r="B106" s="123" t="s">
        <v>561</v>
      </c>
      <c r="C106" s="124" t="s">
        <v>3192</v>
      </c>
      <c r="D106" s="125" t="s">
        <v>2944</v>
      </c>
      <c r="E106" s="124" t="s">
        <v>562</v>
      </c>
      <c r="F106" s="124"/>
      <c r="G106" s="124" t="s">
        <v>563</v>
      </c>
      <c r="H106" s="124" t="s">
        <v>5764</v>
      </c>
      <c r="I106" s="124" t="s">
        <v>5786</v>
      </c>
      <c r="J106" s="126">
        <v>13</v>
      </c>
      <c r="K106" s="127">
        <v>1351</v>
      </c>
      <c r="L106" s="124" t="s">
        <v>3193</v>
      </c>
      <c r="M106" s="128" t="s">
        <v>3194</v>
      </c>
      <c r="N106" s="128"/>
      <c r="O106" s="129">
        <v>308242.74</v>
      </c>
      <c r="P106" s="129">
        <v>525.19000000000005</v>
      </c>
      <c r="Q106" s="130">
        <v>1351</v>
      </c>
      <c r="R106" s="129">
        <v>1000</v>
      </c>
      <c r="S106" s="129">
        <v>19</v>
      </c>
      <c r="T106" s="128" t="s">
        <v>3014</v>
      </c>
      <c r="U106" s="128" t="s">
        <v>3195</v>
      </c>
      <c r="V106" s="131">
        <v>13510</v>
      </c>
      <c r="W106" s="132">
        <v>13520</v>
      </c>
    </row>
    <row r="107" spans="1:23" ht="30" customHeight="1" x14ac:dyDescent="0.3">
      <c r="A107" s="122">
        <v>135586</v>
      </c>
      <c r="B107" s="123" t="s">
        <v>565</v>
      </c>
      <c r="C107" s="124" t="s">
        <v>3196</v>
      </c>
      <c r="D107" s="125" t="s">
        <v>2944</v>
      </c>
      <c r="E107" s="124" t="s">
        <v>566</v>
      </c>
      <c r="F107" s="124"/>
      <c r="G107" s="124" t="s">
        <v>567</v>
      </c>
      <c r="H107" s="124" t="s">
        <v>5764</v>
      </c>
      <c r="I107" s="124" t="s">
        <v>5786</v>
      </c>
      <c r="J107" s="126">
        <v>13</v>
      </c>
      <c r="K107" s="127">
        <v>1351</v>
      </c>
      <c r="L107" s="124" t="s">
        <v>3193</v>
      </c>
      <c r="M107" s="128" t="s">
        <v>3194</v>
      </c>
      <c r="N107" s="128"/>
      <c r="O107" s="129">
        <v>308242.74</v>
      </c>
      <c r="P107" s="129">
        <v>525.19000000000005</v>
      </c>
      <c r="Q107" s="130">
        <v>1351</v>
      </c>
      <c r="R107" s="129">
        <v>1000</v>
      </c>
      <c r="S107" s="129">
        <v>19</v>
      </c>
      <c r="T107" s="128" t="s">
        <v>3014</v>
      </c>
      <c r="U107" s="128" t="s">
        <v>3197</v>
      </c>
      <c r="V107" s="131">
        <v>13511</v>
      </c>
      <c r="W107" s="132">
        <v>13520</v>
      </c>
    </row>
    <row r="108" spans="1:23" ht="30" customHeight="1" x14ac:dyDescent="0.3">
      <c r="A108" s="122">
        <v>136635</v>
      </c>
      <c r="B108" s="123" t="s">
        <v>569</v>
      </c>
      <c r="C108" s="124" t="s">
        <v>569</v>
      </c>
      <c r="D108" s="125" t="s">
        <v>2957</v>
      </c>
      <c r="E108" s="124" t="s">
        <v>570</v>
      </c>
      <c r="F108" s="124"/>
      <c r="G108" s="124" t="s">
        <v>571</v>
      </c>
      <c r="H108" s="124" t="s">
        <v>5766</v>
      </c>
      <c r="I108" s="124" t="s">
        <v>5780</v>
      </c>
      <c r="J108" s="126">
        <v>13</v>
      </c>
      <c r="K108" s="127">
        <v>1362</v>
      </c>
      <c r="L108" s="124" t="s">
        <v>3198</v>
      </c>
      <c r="M108" s="128" t="s">
        <v>3006</v>
      </c>
      <c r="N108" s="128"/>
      <c r="O108" s="129">
        <v>2412.71</v>
      </c>
      <c r="P108" s="129">
        <v>140.96</v>
      </c>
      <c r="Q108" s="130">
        <v>1362</v>
      </c>
      <c r="R108" s="129">
        <v>650</v>
      </c>
      <c r="S108" s="129">
        <v>20</v>
      </c>
      <c r="T108" s="128" t="s">
        <v>3014</v>
      </c>
      <c r="U108" s="128" t="s">
        <v>3199</v>
      </c>
      <c r="V108" s="131"/>
      <c r="W108" s="132">
        <v>13660</v>
      </c>
    </row>
    <row r="109" spans="1:23" ht="30" customHeight="1" x14ac:dyDescent="0.3">
      <c r="A109" s="122">
        <v>136661</v>
      </c>
      <c r="B109" s="123" t="s">
        <v>573</v>
      </c>
      <c r="C109" s="124" t="s">
        <v>573</v>
      </c>
      <c r="D109" s="125" t="s">
        <v>2957</v>
      </c>
      <c r="E109" s="124" t="s">
        <v>574</v>
      </c>
      <c r="F109" s="124"/>
      <c r="G109" s="124" t="s">
        <v>575</v>
      </c>
      <c r="H109" s="124" t="s">
        <v>5716</v>
      </c>
      <c r="I109" s="124" t="s">
        <v>5717</v>
      </c>
      <c r="J109" s="126">
        <v>13</v>
      </c>
      <c r="K109" s="127">
        <v>1361</v>
      </c>
      <c r="L109" s="124" t="s">
        <v>3200</v>
      </c>
      <c r="M109" s="128" t="s">
        <v>2947</v>
      </c>
      <c r="N109" s="128"/>
      <c r="O109" s="129">
        <v>469.28</v>
      </c>
      <c r="P109" s="129">
        <v>10.54</v>
      </c>
      <c r="Q109" s="130">
        <v>1361</v>
      </c>
      <c r="R109" s="129">
        <v>200000</v>
      </c>
      <c r="S109" s="129">
        <v>6500</v>
      </c>
      <c r="T109" s="128" t="s">
        <v>3014</v>
      </c>
      <c r="U109" s="128" t="s">
        <v>3201</v>
      </c>
      <c r="V109" s="131">
        <v>13612</v>
      </c>
      <c r="W109" s="132">
        <v>13610</v>
      </c>
    </row>
    <row r="110" spans="1:23" ht="30" customHeight="1" x14ac:dyDescent="0.3">
      <c r="A110" s="122">
        <v>136662</v>
      </c>
      <c r="B110" s="123" t="s">
        <v>577</v>
      </c>
      <c r="C110" s="124" t="s">
        <v>3202</v>
      </c>
      <c r="D110" s="125" t="s">
        <v>2957</v>
      </c>
      <c r="E110" s="124" t="s">
        <v>578</v>
      </c>
      <c r="F110" s="124" t="s">
        <v>5787</v>
      </c>
      <c r="G110" s="124" t="s">
        <v>579</v>
      </c>
      <c r="H110" s="124" t="s">
        <v>5716</v>
      </c>
      <c r="I110" s="124" t="s">
        <v>5717</v>
      </c>
      <c r="J110" s="126">
        <v>13</v>
      </c>
      <c r="K110" s="127">
        <v>1362</v>
      </c>
      <c r="L110" s="124" t="s">
        <v>3198</v>
      </c>
      <c r="M110" s="128" t="s">
        <v>3006</v>
      </c>
      <c r="N110" s="128"/>
      <c r="O110" s="129">
        <v>2412.71</v>
      </c>
      <c r="P110" s="129">
        <v>140.96</v>
      </c>
      <c r="Q110" s="130">
        <v>1362</v>
      </c>
      <c r="R110" s="129">
        <v>650</v>
      </c>
      <c r="S110" s="129">
        <v>20</v>
      </c>
      <c r="T110" s="128" t="s">
        <v>3014</v>
      </c>
      <c r="U110" s="128" t="s">
        <v>3203</v>
      </c>
      <c r="V110" s="131"/>
      <c r="W110" s="132">
        <v>13660</v>
      </c>
    </row>
    <row r="111" spans="1:23" ht="30" customHeight="1" x14ac:dyDescent="0.3">
      <c r="A111" s="122">
        <v>136664</v>
      </c>
      <c r="B111" s="123" t="s">
        <v>581</v>
      </c>
      <c r="C111" s="124" t="s">
        <v>3204</v>
      </c>
      <c r="D111" s="125" t="s">
        <v>2957</v>
      </c>
      <c r="E111" s="124" t="s">
        <v>582</v>
      </c>
      <c r="F111" s="124"/>
      <c r="G111" s="124" t="s">
        <v>583</v>
      </c>
      <c r="H111" s="124" t="s">
        <v>5716</v>
      </c>
      <c r="I111" s="124" t="s">
        <v>5717</v>
      </c>
      <c r="J111" s="126">
        <v>13</v>
      </c>
      <c r="K111" s="127">
        <v>1361</v>
      </c>
      <c r="L111" s="124" t="s">
        <v>3200</v>
      </c>
      <c r="M111" s="128" t="s">
        <v>2947</v>
      </c>
      <c r="N111" s="128"/>
      <c r="O111" s="129">
        <v>469.28</v>
      </c>
      <c r="P111" s="129">
        <v>10.54</v>
      </c>
      <c r="Q111" s="130">
        <v>1361</v>
      </c>
      <c r="R111" s="129">
        <v>200000</v>
      </c>
      <c r="S111" s="129">
        <v>6500</v>
      </c>
      <c r="T111" s="128" t="s">
        <v>3014</v>
      </c>
      <c r="U111" s="128" t="s">
        <v>3205</v>
      </c>
      <c r="V111" s="131">
        <v>13610</v>
      </c>
      <c r="W111" s="132">
        <v>13635</v>
      </c>
    </row>
    <row r="112" spans="1:23" ht="30" customHeight="1" x14ac:dyDescent="0.3">
      <c r="A112" s="122">
        <v>136666</v>
      </c>
      <c r="B112" s="123" t="s">
        <v>585</v>
      </c>
      <c r="C112" s="124" t="s">
        <v>3206</v>
      </c>
      <c r="D112" s="125" t="s">
        <v>2957</v>
      </c>
      <c r="E112" s="124" t="s">
        <v>5566</v>
      </c>
      <c r="F112" s="124" t="s">
        <v>3207</v>
      </c>
      <c r="G112" s="124" t="s">
        <v>586</v>
      </c>
      <c r="H112" s="124" t="s">
        <v>5716</v>
      </c>
      <c r="I112" s="124" t="s">
        <v>5717</v>
      </c>
      <c r="J112" s="126">
        <v>13</v>
      </c>
      <c r="K112" s="127">
        <v>1362</v>
      </c>
      <c r="L112" s="124" t="s">
        <v>3198</v>
      </c>
      <c r="M112" s="128" t="s">
        <v>3006</v>
      </c>
      <c r="N112" s="128"/>
      <c r="O112" s="129">
        <v>2412.71</v>
      </c>
      <c r="P112" s="129">
        <v>140.96</v>
      </c>
      <c r="Q112" s="130">
        <v>1362</v>
      </c>
      <c r="R112" s="129">
        <v>650</v>
      </c>
      <c r="S112" s="129">
        <v>20</v>
      </c>
      <c r="T112" s="128" t="s">
        <v>3014</v>
      </c>
      <c r="U112" s="128" t="s">
        <v>3208</v>
      </c>
      <c r="V112" s="131"/>
      <c r="W112" s="132">
        <v>13655</v>
      </c>
    </row>
    <row r="113" spans="1:23" ht="30" customHeight="1" x14ac:dyDescent="0.3">
      <c r="A113" s="122">
        <v>136667</v>
      </c>
      <c r="B113" s="123" t="s">
        <v>588</v>
      </c>
      <c r="C113" s="124" t="s">
        <v>3209</v>
      </c>
      <c r="D113" s="125" t="s">
        <v>2957</v>
      </c>
      <c r="E113" s="124" t="s">
        <v>589</v>
      </c>
      <c r="F113" s="124"/>
      <c r="G113" s="124" t="s">
        <v>590</v>
      </c>
      <c r="H113" s="124" t="s">
        <v>5716</v>
      </c>
      <c r="I113" s="124" t="s">
        <v>5717</v>
      </c>
      <c r="J113" s="126">
        <v>13</v>
      </c>
      <c r="K113" s="127">
        <v>1361</v>
      </c>
      <c r="L113" s="124" t="s">
        <v>3200</v>
      </c>
      <c r="M113" s="128" t="s">
        <v>2947</v>
      </c>
      <c r="N113" s="128"/>
      <c r="O113" s="129">
        <v>469.28</v>
      </c>
      <c r="P113" s="129">
        <v>10.54</v>
      </c>
      <c r="Q113" s="130">
        <v>1361</v>
      </c>
      <c r="R113" s="129">
        <v>200000</v>
      </c>
      <c r="S113" s="129">
        <v>6500</v>
      </c>
      <c r="T113" s="128" t="s">
        <v>3014</v>
      </c>
      <c r="U113" s="128" t="s">
        <v>3210</v>
      </c>
      <c r="V113" s="131">
        <v>13620</v>
      </c>
      <c r="W113" s="132">
        <v>13650</v>
      </c>
    </row>
    <row r="114" spans="1:23" ht="30" customHeight="1" x14ac:dyDescent="0.3">
      <c r="A114" s="122">
        <v>136668</v>
      </c>
      <c r="B114" s="123" t="s">
        <v>591</v>
      </c>
      <c r="C114" s="124" t="s">
        <v>3211</v>
      </c>
      <c r="D114" s="125" t="s">
        <v>2957</v>
      </c>
      <c r="E114" s="124" t="s">
        <v>592</v>
      </c>
      <c r="F114" s="124" t="s">
        <v>5788</v>
      </c>
      <c r="G114" s="124" t="s">
        <v>593</v>
      </c>
      <c r="H114" s="124" t="s">
        <v>5716</v>
      </c>
      <c r="I114" s="124" t="s">
        <v>5717</v>
      </c>
      <c r="J114" s="126">
        <v>89</v>
      </c>
      <c r="K114" s="127">
        <v>8927</v>
      </c>
      <c r="L114" s="124" t="s">
        <v>5789</v>
      </c>
      <c r="M114" s="128" t="s">
        <v>3006</v>
      </c>
      <c r="N114" s="128"/>
      <c r="O114" s="129">
        <v>32240.25</v>
      </c>
      <c r="P114" s="129">
        <v>252.36</v>
      </c>
      <c r="Q114" s="130">
        <v>8927</v>
      </c>
      <c r="R114" s="129">
        <v>200</v>
      </c>
      <c r="S114" s="129">
        <v>3</v>
      </c>
      <c r="T114" s="128" t="s">
        <v>2948</v>
      </c>
      <c r="U114" s="128" t="s">
        <v>3212</v>
      </c>
      <c r="V114" s="131">
        <v>13252</v>
      </c>
      <c r="W114" s="132">
        <v>89018</v>
      </c>
    </row>
    <row r="115" spans="1:23" ht="30" customHeight="1" x14ac:dyDescent="0.3">
      <c r="A115" s="122">
        <v>137200</v>
      </c>
      <c r="B115" s="123" t="s">
        <v>594</v>
      </c>
      <c r="C115" s="124" t="s">
        <v>594</v>
      </c>
      <c r="D115" s="125" t="s">
        <v>3017</v>
      </c>
      <c r="E115" s="124" t="s">
        <v>5567</v>
      </c>
      <c r="F115" s="124"/>
      <c r="G115" s="124" t="s">
        <v>138</v>
      </c>
      <c r="H115" s="124"/>
      <c r="I115" s="124"/>
      <c r="J115" s="128">
        <v>13</v>
      </c>
      <c r="K115" s="127">
        <v>1371</v>
      </c>
      <c r="L115" s="124" t="s">
        <v>3213</v>
      </c>
      <c r="M115" s="128" t="s">
        <v>112</v>
      </c>
      <c r="N115" s="128"/>
      <c r="O115" s="129">
        <v>659</v>
      </c>
      <c r="P115" s="129">
        <v>6.43</v>
      </c>
      <c r="Q115" s="128"/>
      <c r="R115" s="129">
        <v>32000</v>
      </c>
      <c r="S115" s="129">
        <v>5000</v>
      </c>
      <c r="T115" s="128"/>
      <c r="U115" s="128"/>
      <c r="V115" s="131"/>
      <c r="W115" s="132"/>
    </row>
    <row r="116" spans="1:23" ht="30" customHeight="1" x14ac:dyDescent="0.3">
      <c r="A116" s="122">
        <v>140421</v>
      </c>
      <c r="B116" s="123" t="s">
        <v>595</v>
      </c>
      <c r="C116" s="124" t="s">
        <v>3214</v>
      </c>
      <c r="D116" s="125" t="s">
        <v>3017</v>
      </c>
      <c r="E116" s="124" t="s">
        <v>5568</v>
      </c>
      <c r="F116" s="124"/>
      <c r="G116" s="124" t="s">
        <v>596</v>
      </c>
      <c r="H116" s="124" t="e">
        <v>#N/A</v>
      </c>
      <c r="I116" s="124" t="e">
        <v>#N/A</v>
      </c>
      <c r="J116" s="126">
        <v>14</v>
      </c>
      <c r="K116" s="127">
        <v>1404</v>
      </c>
      <c r="L116" s="124" t="s">
        <v>5790</v>
      </c>
      <c r="M116" s="128" t="s">
        <v>112</v>
      </c>
      <c r="N116" s="128"/>
      <c r="O116" s="129">
        <v>677.7</v>
      </c>
      <c r="P116" s="129">
        <v>6.25</v>
      </c>
      <c r="Q116" s="130">
        <v>1404</v>
      </c>
      <c r="R116" s="129">
        <v>100000</v>
      </c>
      <c r="S116" s="129">
        <v>18000</v>
      </c>
      <c r="T116" s="128" t="s">
        <v>2948</v>
      </c>
      <c r="U116" s="128" t="s">
        <v>3215</v>
      </c>
      <c r="V116" s="131">
        <v>14161</v>
      </c>
      <c r="W116" s="132">
        <v>14380</v>
      </c>
    </row>
    <row r="117" spans="1:23" ht="30" customHeight="1" x14ac:dyDescent="0.3">
      <c r="A117" s="122">
        <v>140422</v>
      </c>
      <c r="B117" s="123" t="s">
        <v>597</v>
      </c>
      <c r="C117" s="124" t="s">
        <v>597</v>
      </c>
      <c r="D117" s="125" t="s">
        <v>3017</v>
      </c>
      <c r="E117" s="124" t="s">
        <v>5569</v>
      </c>
      <c r="F117" s="124" t="s">
        <v>3216</v>
      </c>
      <c r="G117" s="124" t="s">
        <v>598</v>
      </c>
      <c r="H117" s="124" t="e">
        <v>#N/A</v>
      </c>
      <c r="I117" s="124" t="e">
        <v>#N/A</v>
      </c>
      <c r="J117" s="126">
        <v>14</v>
      </c>
      <c r="K117" s="127">
        <v>1405</v>
      </c>
      <c r="L117" s="124" t="s">
        <v>3217</v>
      </c>
      <c r="M117" s="128" t="s">
        <v>112</v>
      </c>
      <c r="N117" s="128"/>
      <c r="O117" s="129">
        <v>655.16999999999996</v>
      </c>
      <c r="P117" s="129" t="s">
        <v>5791</v>
      </c>
      <c r="Q117" s="130">
        <v>1404</v>
      </c>
      <c r="R117" s="129">
        <v>55000</v>
      </c>
      <c r="S117" s="129">
        <v>9000</v>
      </c>
      <c r="T117" s="128" t="s">
        <v>2948</v>
      </c>
      <c r="U117" s="128" t="s">
        <v>597</v>
      </c>
      <c r="V117" s="131" t="s">
        <v>5792</v>
      </c>
      <c r="W117" s="132">
        <v>14380</v>
      </c>
    </row>
    <row r="118" spans="1:23" ht="30" customHeight="1" x14ac:dyDescent="0.3">
      <c r="A118" s="122">
        <v>141101</v>
      </c>
      <c r="B118" s="123" t="s">
        <v>599</v>
      </c>
      <c r="C118" s="124" t="s">
        <v>3218</v>
      </c>
      <c r="D118" s="125" t="s">
        <v>3017</v>
      </c>
      <c r="E118" s="124" t="s">
        <v>600</v>
      </c>
      <c r="F118" s="124"/>
      <c r="G118" s="124" t="s">
        <v>601</v>
      </c>
      <c r="H118" s="124" t="s">
        <v>5763</v>
      </c>
      <c r="I118" s="124" t="s">
        <v>5716</v>
      </c>
      <c r="J118" s="126">
        <v>14</v>
      </c>
      <c r="K118" s="127">
        <v>1411</v>
      </c>
      <c r="L118" s="124" t="s">
        <v>3092</v>
      </c>
      <c r="M118" s="128" t="s">
        <v>112</v>
      </c>
      <c r="N118" s="128"/>
      <c r="O118" s="129">
        <v>635</v>
      </c>
      <c r="P118" s="129">
        <v>4.1399999999999997</v>
      </c>
      <c r="Q118" s="130">
        <v>1411</v>
      </c>
      <c r="R118" s="129">
        <v>36000</v>
      </c>
      <c r="S118" s="129">
        <v>13000</v>
      </c>
      <c r="T118" s="128" t="s">
        <v>2948</v>
      </c>
      <c r="U118" s="128" t="s">
        <v>3219</v>
      </c>
      <c r="V118" s="131">
        <v>14111</v>
      </c>
      <c r="W118" s="132" t="s">
        <v>3220</v>
      </c>
    </row>
    <row r="119" spans="1:23" ht="30" customHeight="1" x14ac:dyDescent="0.3">
      <c r="A119" s="122">
        <v>141154</v>
      </c>
      <c r="B119" s="123" t="s">
        <v>602</v>
      </c>
      <c r="C119" s="124" t="s">
        <v>3221</v>
      </c>
      <c r="D119" s="125" t="s">
        <v>3017</v>
      </c>
      <c r="E119" s="124" t="s">
        <v>603</v>
      </c>
      <c r="F119" s="124"/>
      <c r="G119" s="124" t="s">
        <v>604</v>
      </c>
      <c r="H119" s="124" t="s">
        <v>5717</v>
      </c>
      <c r="I119" s="124" t="s">
        <v>2973</v>
      </c>
      <c r="J119" s="126">
        <v>14</v>
      </c>
      <c r="K119" s="127">
        <v>1444</v>
      </c>
      <c r="L119" s="124" t="s">
        <v>3018</v>
      </c>
      <c r="M119" s="128" t="s">
        <v>112</v>
      </c>
      <c r="N119" s="128"/>
      <c r="O119" s="129">
        <v>599</v>
      </c>
      <c r="P119" s="129">
        <v>3.77</v>
      </c>
      <c r="Q119" s="130">
        <v>1444</v>
      </c>
      <c r="R119" s="129">
        <v>190000</v>
      </c>
      <c r="S119" s="129">
        <v>5800</v>
      </c>
      <c r="T119" s="128" t="s">
        <v>2948</v>
      </c>
      <c r="U119" s="128" t="s">
        <v>3222</v>
      </c>
      <c r="V119" s="131"/>
      <c r="W119" s="132"/>
    </row>
    <row r="120" spans="1:23" ht="30" customHeight="1" x14ac:dyDescent="0.3">
      <c r="A120" s="122">
        <v>141165</v>
      </c>
      <c r="B120" s="123" t="s">
        <v>605</v>
      </c>
      <c r="C120" s="124" t="s">
        <v>3223</v>
      </c>
      <c r="D120" s="125" t="s">
        <v>3017</v>
      </c>
      <c r="E120" s="124" t="s">
        <v>606</v>
      </c>
      <c r="F120" s="124"/>
      <c r="G120" s="124" t="s">
        <v>607</v>
      </c>
      <c r="H120" s="124" t="s">
        <v>5793</v>
      </c>
      <c r="I120" s="124" t="s">
        <v>5716</v>
      </c>
      <c r="J120" s="126">
        <v>14</v>
      </c>
      <c r="K120" s="127">
        <v>1444</v>
      </c>
      <c r="L120" s="124" t="s">
        <v>3018</v>
      </c>
      <c r="M120" s="128" t="s">
        <v>112</v>
      </c>
      <c r="N120" s="128"/>
      <c r="O120" s="129">
        <v>599</v>
      </c>
      <c r="P120" s="129">
        <v>3.77</v>
      </c>
      <c r="Q120" s="130">
        <v>1444</v>
      </c>
      <c r="R120" s="129">
        <v>190000</v>
      </c>
      <c r="S120" s="129">
        <v>5800</v>
      </c>
      <c r="T120" s="128" t="s">
        <v>2948</v>
      </c>
      <c r="U120" s="128" t="s">
        <v>3223</v>
      </c>
      <c r="V120" s="131">
        <v>14169</v>
      </c>
      <c r="W120" s="132" t="s">
        <v>3224</v>
      </c>
    </row>
    <row r="121" spans="1:23" ht="30" customHeight="1" x14ac:dyDescent="0.3">
      <c r="A121" s="122">
        <v>141175</v>
      </c>
      <c r="B121" s="123" t="s">
        <v>608</v>
      </c>
      <c r="C121" s="124" t="s">
        <v>3225</v>
      </c>
      <c r="D121" s="125" t="s">
        <v>3017</v>
      </c>
      <c r="E121" s="124" t="s">
        <v>609</v>
      </c>
      <c r="F121" s="124"/>
      <c r="G121" s="124" t="s">
        <v>610</v>
      </c>
      <c r="H121" s="124" t="s">
        <v>5794</v>
      </c>
      <c r="I121" s="124" t="s">
        <v>2973</v>
      </c>
      <c r="J121" s="126">
        <v>14</v>
      </c>
      <c r="K121" s="127">
        <v>1457</v>
      </c>
      <c r="L121" s="124" t="s">
        <v>3226</v>
      </c>
      <c r="M121" s="128" t="s">
        <v>112</v>
      </c>
      <c r="N121" s="128"/>
      <c r="O121" s="129">
        <v>782.9</v>
      </c>
      <c r="P121" s="129">
        <v>34.57</v>
      </c>
      <c r="Q121" s="130">
        <v>1457</v>
      </c>
      <c r="R121" s="129">
        <v>22000</v>
      </c>
      <c r="S121" s="129">
        <v>11000</v>
      </c>
      <c r="T121" s="128" t="s">
        <v>2948</v>
      </c>
      <c r="U121" s="128" t="s">
        <v>3227</v>
      </c>
      <c r="V121" s="131"/>
      <c r="W121" s="132"/>
    </row>
    <row r="122" spans="1:23" ht="30" customHeight="1" x14ac:dyDescent="0.3">
      <c r="A122" s="122">
        <v>141181</v>
      </c>
      <c r="B122" s="123" t="s">
        <v>611</v>
      </c>
      <c r="C122" s="124" t="s">
        <v>3228</v>
      </c>
      <c r="D122" s="125" t="s">
        <v>2957</v>
      </c>
      <c r="E122" s="124" t="s">
        <v>612</v>
      </c>
      <c r="F122" s="124"/>
      <c r="G122" s="124" t="s">
        <v>613</v>
      </c>
      <c r="H122" s="124" t="s">
        <v>5717</v>
      </c>
      <c r="I122" s="124" t="s">
        <v>5722</v>
      </c>
      <c r="J122" s="126">
        <v>14</v>
      </c>
      <c r="K122" s="127">
        <v>1466</v>
      </c>
      <c r="L122" s="124" t="s">
        <v>3229</v>
      </c>
      <c r="M122" s="128" t="s">
        <v>112</v>
      </c>
      <c r="N122" s="128"/>
      <c r="O122" s="129">
        <v>472.6</v>
      </c>
      <c r="P122" s="129">
        <v>1.1499999999999999</v>
      </c>
      <c r="Q122" s="130">
        <v>1466</v>
      </c>
      <c r="R122" s="129">
        <v>55000</v>
      </c>
      <c r="S122" s="129">
        <v>15000</v>
      </c>
      <c r="T122" s="128" t="s">
        <v>2948</v>
      </c>
      <c r="U122" s="128" t="s">
        <v>3230</v>
      </c>
      <c r="V122" s="131"/>
      <c r="W122" s="132"/>
    </row>
    <row r="123" spans="1:23" ht="30" customHeight="1" x14ac:dyDescent="0.3">
      <c r="A123" s="122">
        <v>141182</v>
      </c>
      <c r="B123" s="123" t="s">
        <v>614</v>
      </c>
      <c r="C123" s="124" t="s">
        <v>3231</v>
      </c>
      <c r="D123" s="125" t="s">
        <v>2957</v>
      </c>
      <c r="E123" s="124" t="s">
        <v>615</v>
      </c>
      <c r="F123" s="124" t="s">
        <v>3232</v>
      </c>
      <c r="G123" s="124" t="s">
        <v>616</v>
      </c>
      <c r="H123" s="124" t="s">
        <v>5717</v>
      </c>
      <c r="I123" s="124" t="s">
        <v>5722</v>
      </c>
      <c r="J123" s="126">
        <v>14</v>
      </c>
      <c r="K123" s="127">
        <v>1465</v>
      </c>
      <c r="L123" s="124" t="s">
        <v>3233</v>
      </c>
      <c r="M123" s="128" t="s">
        <v>112</v>
      </c>
      <c r="N123" s="128"/>
      <c r="O123" s="129">
        <v>502.81</v>
      </c>
      <c r="P123" s="129">
        <v>1.42</v>
      </c>
      <c r="Q123" s="130">
        <v>1465</v>
      </c>
      <c r="R123" s="129">
        <v>12000</v>
      </c>
      <c r="S123" s="129">
        <v>10000</v>
      </c>
      <c r="T123" s="128" t="s">
        <v>2948</v>
      </c>
      <c r="U123" s="128" t="s">
        <v>3234</v>
      </c>
      <c r="V123" s="131"/>
      <c r="W123" s="132">
        <v>14188</v>
      </c>
    </row>
    <row r="124" spans="1:23" ht="30" customHeight="1" x14ac:dyDescent="0.3">
      <c r="A124" s="122">
        <v>141183</v>
      </c>
      <c r="B124" s="123" t="s">
        <v>617</v>
      </c>
      <c r="C124" s="124" t="s">
        <v>3235</v>
      </c>
      <c r="D124" s="125" t="s">
        <v>3017</v>
      </c>
      <c r="E124" s="124" t="s">
        <v>618</v>
      </c>
      <c r="F124" s="124"/>
      <c r="G124" s="124" t="s">
        <v>619</v>
      </c>
      <c r="H124" s="124" t="s">
        <v>5717</v>
      </c>
      <c r="I124" s="124" t="s">
        <v>5722</v>
      </c>
      <c r="J124" s="126">
        <v>21</v>
      </c>
      <c r="K124" s="127">
        <v>2111</v>
      </c>
      <c r="L124" s="124" t="s">
        <v>3236</v>
      </c>
      <c r="M124" s="128" t="s">
        <v>112</v>
      </c>
      <c r="N124" s="128"/>
      <c r="O124" s="129">
        <v>700</v>
      </c>
      <c r="P124" s="129">
        <v>4.46</v>
      </c>
      <c r="Q124" s="130">
        <v>2111</v>
      </c>
      <c r="R124" s="129">
        <v>200000</v>
      </c>
      <c r="S124" s="129">
        <v>28000</v>
      </c>
      <c r="T124" s="128" t="s">
        <v>2948</v>
      </c>
      <c r="U124" s="128" t="s">
        <v>3237</v>
      </c>
      <c r="V124" s="131"/>
      <c r="W124" s="132"/>
    </row>
    <row r="125" spans="1:23" ht="30" customHeight="1" x14ac:dyDescent="0.3">
      <c r="A125" s="122">
        <v>141184</v>
      </c>
      <c r="B125" s="123" t="s">
        <v>620</v>
      </c>
      <c r="C125" s="124" t="s">
        <v>3238</v>
      </c>
      <c r="D125" s="125" t="s">
        <v>3017</v>
      </c>
      <c r="E125" s="124" t="s">
        <v>621</v>
      </c>
      <c r="F125" s="124" t="s">
        <v>3239</v>
      </c>
      <c r="G125" s="124" t="s">
        <v>622</v>
      </c>
      <c r="H125" s="124" t="s">
        <v>5717</v>
      </c>
      <c r="I125" s="124" t="s">
        <v>5722</v>
      </c>
      <c r="J125" s="126">
        <v>73</v>
      </c>
      <c r="K125" s="127">
        <v>7383</v>
      </c>
      <c r="L125" s="124" t="s">
        <v>3240</v>
      </c>
      <c r="M125" s="128" t="s">
        <v>112</v>
      </c>
      <c r="N125" s="128" t="s">
        <v>3241</v>
      </c>
      <c r="O125" s="129">
        <v>410.48</v>
      </c>
      <c r="P125" s="129">
        <v>6.49</v>
      </c>
      <c r="Q125" s="130">
        <v>7383</v>
      </c>
      <c r="R125" s="129">
        <v>9300</v>
      </c>
      <c r="S125" s="129">
        <v>1100</v>
      </c>
      <c r="T125" s="128" t="s">
        <v>2948</v>
      </c>
      <c r="U125" s="128" t="s">
        <v>3242</v>
      </c>
      <c r="V125" s="131">
        <v>73050</v>
      </c>
      <c r="W125" s="132">
        <v>73065</v>
      </c>
    </row>
    <row r="126" spans="1:23" ht="30" customHeight="1" x14ac:dyDescent="0.3">
      <c r="A126" s="122">
        <v>141185</v>
      </c>
      <c r="B126" s="123" t="s">
        <v>623</v>
      </c>
      <c r="C126" s="124" t="s">
        <v>3243</v>
      </c>
      <c r="D126" s="125" t="s">
        <v>3017</v>
      </c>
      <c r="E126" s="124" t="s">
        <v>624</v>
      </c>
      <c r="F126" s="124"/>
      <c r="G126" s="124" t="s">
        <v>625</v>
      </c>
      <c r="H126" s="124" t="s">
        <v>5722</v>
      </c>
      <c r="I126" s="124" t="s">
        <v>2973</v>
      </c>
      <c r="J126" s="126">
        <v>21</v>
      </c>
      <c r="K126" s="127">
        <v>2111</v>
      </c>
      <c r="L126" s="124" t="s">
        <v>3236</v>
      </c>
      <c r="M126" s="128" t="s">
        <v>112</v>
      </c>
      <c r="N126" s="128"/>
      <c r="O126" s="129">
        <v>700</v>
      </c>
      <c r="P126" s="129">
        <v>4.46</v>
      </c>
      <c r="Q126" s="130">
        <v>2111</v>
      </c>
      <c r="R126" s="129">
        <v>200000</v>
      </c>
      <c r="S126" s="129">
        <v>28000</v>
      </c>
      <c r="T126" s="128" t="s">
        <v>2948</v>
      </c>
      <c r="U126" s="128" t="s">
        <v>3244</v>
      </c>
      <c r="V126" s="131"/>
      <c r="W126" s="132"/>
    </row>
    <row r="127" spans="1:23" ht="30" customHeight="1" x14ac:dyDescent="0.3">
      <c r="A127" s="122">
        <v>141232</v>
      </c>
      <c r="B127" s="123" t="s">
        <v>626</v>
      </c>
      <c r="C127" s="124" t="s">
        <v>3245</v>
      </c>
      <c r="D127" s="125" t="s">
        <v>3017</v>
      </c>
      <c r="E127" s="124" t="s">
        <v>627</v>
      </c>
      <c r="F127" s="124"/>
      <c r="G127" s="124" t="s">
        <v>628</v>
      </c>
      <c r="H127" s="124" t="s">
        <v>5717</v>
      </c>
      <c r="I127" s="124" t="s">
        <v>2973</v>
      </c>
      <c r="J127" s="126">
        <v>21</v>
      </c>
      <c r="K127" s="127">
        <v>2184</v>
      </c>
      <c r="L127" s="124" t="s">
        <v>5795</v>
      </c>
      <c r="M127" s="128" t="s">
        <v>112</v>
      </c>
      <c r="N127" s="128"/>
      <c r="O127" s="129">
        <v>339.49</v>
      </c>
      <c r="P127" s="129">
        <v>5.93</v>
      </c>
      <c r="Q127" s="130">
        <v>2184</v>
      </c>
      <c r="R127" s="129">
        <v>57000</v>
      </c>
      <c r="S127" s="129">
        <v>12000</v>
      </c>
      <c r="T127" s="128" t="s">
        <v>2948</v>
      </c>
      <c r="U127" s="128" t="s">
        <v>3246</v>
      </c>
      <c r="V127" s="131">
        <v>21881</v>
      </c>
      <c r="W127" s="132">
        <v>21175</v>
      </c>
    </row>
    <row r="128" spans="1:23" ht="30" customHeight="1" x14ac:dyDescent="0.3">
      <c r="A128" s="122">
        <v>141383</v>
      </c>
      <c r="B128" s="123" t="s">
        <v>629</v>
      </c>
      <c r="C128" s="124" t="s">
        <v>3247</v>
      </c>
      <c r="D128" s="125" t="s">
        <v>3017</v>
      </c>
      <c r="E128" s="124" t="s">
        <v>630</v>
      </c>
      <c r="F128" s="124"/>
      <c r="G128" s="124" t="s">
        <v>631</v>
      </c>
      <c r="H128" s="124" t="s">
        <v>5717</v>
      </c>
      <c r="I128" s="124" t="s">
        <v>5796</v>
      </c>
      <c r="J128" s="126">
        <v>14</v>
      </c>
      <c r="K128" s="127">
        <v>1441</v>
      </c>
      <c r="L128" s="124" t="s">
        <v>3111</v>
      </c>
      <c r="M128" s="128" t="s">
        <v>112</v>
      </c>
      <c r="N128" s="128"/>
      <c r="O128" s="129">
        <v>411.57</v>
      </c>
      <c r="P128" s="129">
        <v>6.31</v>
      </c>
      <c r="Q128" s="130">
        <v>1441</v>
      </c>
      <c r="R128" s="129">
        <v>18000</v>
      </c>
      <c r="S128" s="129">
        <v>3900</v>
      </c>
      <c r="T128" s="128" t="s">
        <v>2948</v>
      </c>
      <c r="U128" s="128" t="s">
        <v>3248</v>
      </c>
      <c r="V128" s="131">
        <v>13135</v>
      </c>
      <c r="W128" s="132">
        <v>14160</v>
      </c>
    </row>
    <row r="129" spans="1:23" ht="30" customHeight="1" x14ac:dyDescent="0.3">
      <c r="A129" s="122">
        <v>141385</v>
      </c>
      <c r="B129" s="123" t="s">
        <v>632</v>
      </c>
      <c r="C129" s="124" t="s">
        <v>3249</v>
      </c>
      <c r="D129" s="125" t="s">
        <v>3017</v>
      </c>
      <c r="E129" s="124" t="s">
        <v>633</v>
      </c>
      <c r="F129" s="124"/>
      <c r="G129" s="124" t="s">
        <v>138</v>
      </c>
      <c r="H129" s="124" t="s">
        <v>5717</v>
      </c>
      <c r="I129" s="124" t="s">
        <v>5796</v>
      </c>
      <c r="J129" s="126">
        <v>14</v>
      </c>
      <c r="K129" s="127">
        <v>1441</v>
      </c>
      <c r="L129" s="124" t="s">
        <v>3111</v>
      </c>
      <c r="M129" s="128" t="s">
        <v>112</v>
      </c>
      <c r="N129" s="128"/>
      <c r="O129" s="129">
        <v>411.57</v>
      </c>
      <c r="P129" s="129">
        <v>6.31</v>
      </c>
      <c r="Q129" s="130">
        <v>1441</v>
      </c>
      <c r="R129" s="129">
        <v>18000</v>
      </c>
      <c r="S129" s="129">
        <v>3900</v>
      </c>
      <c r="T129" s="128" t="s">
        <v>2948</v>
      </c>
      <c r="U129" s="128" t="s">
        <v>3250</v>
      </c>
      <c r="V129" s="131">
        <v>13135</v>
      </c>
      <c r="W129" s="132">
        <v>14165</v>
      </c>
    </row>
    <row r="130" spans="1:23" ht="30" customHeight="1" x14ac:dyDescent="0.3">
      <c r="A130" s="122">
        <v>141387</v>
      </c>
      <c r="B130" s="123" t="s">
        <v>634</v>
      </c>
      <c r="C130" s="124" t="s">
        <v>3251</v>
      </c>
      <c r="D130" s="125" t="s">
        <v>3017</v>
      </c>
      <c r="E130" s="124" t="s">
        <v>635</v>
      </c>
      <c r="F130" s="124"/>
      <c r="G130" s="124" t="s">
        <v>636</v>
      </c>
      <c r="H130" s="124" t="s">
        <v>5717</v>
      </c>
      <c r="I130" s="124" t="s">
        <v>5796</v>
      </c>
      <c r="J130" s="126">
        <v>14</v>
      </c>
      <c r="K130" s="127">
        <v>1441</v>
      </c>
      <c r="L130" s="124" t="s">
        <v>3111</v>
      </c>
      <c r="M130" s="128" t="s">
        <v>112</v>
      </c>
      <c r="N130" s="128"/>
      <c r="O130" s="129">
        <v>411.57</v>
      </c>
      <c r="P130" s="129">
        <v>6.31</v>
      </c>
      <c r="Q130" s="130">
        <v>1441</v>
      </c>
      <c r="R130" s="129">
        <v>18000</v>
      </c>
      <c r="S130" s="129">
        <v>3900</v>
      </c>
      <c r="T130" s="128" t="s">
        <v>2948</v>
      </c>
      <c r="U130" s="128" t="s">
        <v>3252</v>
      </c>
      <c r="V130" s="131">
        <v>13135</v>
      </c>
      <c r="W130" s="132"/>
    </row>
    <row r="131" spans="1:23" ht="30" customHeight="1" x14ac:dyDescent="0.3">
      <c r="A131" s="122">
        <v>141389</v>
      </c>
      <c r="B131" s="123" t="s">
        <v>637</v>
      </c>
      <c r="C131" s="124" t="s">
        <v>3253</v>
      </c>
      <c r="D131" s="125" t="s">
        <v>3017</v>
      </c>
      <c r="E131" s="124" t="s">
        <v>638</v>
      </c>
      <c r="F131" s="124"/>
      <c r="G131" s="124" t="s">
        <v>639</v>
      </c>
      <c r="H131" s="124" t="s">
        <v>5717</v>
      </c>
      <c r="I131" s="124" t="s">
        <v>5796</v>
      </c>
      <c r="J131" s="126">
        <v>14</v>
      </c>
      <c r="K131" s="127">
        <v>1441</v>
      </c>
      <c r="L131" s="124" t="s">
        <v>3111</v>
      </c>
      <c r="M131" s="128" t="s">
        <v>112</v>
      </c>
      <c r="N131" s="128"/>
      <c r="O131" s="129">
        <v>411.57</v>
      </c>
      <c r="P131" s="129">
        <v>6.31</v>
      </c>
      <c r="Q131" s="130">
        <v>1441</v>
      </c>
      <c r="R131" s="129">
        <v>18000</v>
      </c>
      <c r="S131" s="129">
        <v>3900</v>
      </c>
      <c r="T131" s="128" t="s">
        <v>2948</v>
      </c>
      <c r="U131" s="128" t="s">
        <v>3254</v>
      </c>
      <c r="V131" s="131">
        <v>13135</v>
      </c>
      <c r="W131" s="132">
        <v>17117</v>
      </c>
    </row>
    <row r="132" spans="1:23" ht="30" customHeight="1" x14ac:dyDescent="0.3">
      <c r="A132" s="122">
        <v>141391</v>
      </c>
      <c r="B132" s="123" t="s">
        <v>640</v>
      </c>
      <c r="C132" s="124" t="s">
        <v>3255</v>
      </c>
      <c r="D132" s="125" t="s">
        <v>3017</v>
      </c>
      <c r="E132" s="124" t="s">
        <v>641</v>
      </c>
      <c r="F132" s="124" t="s">
        <v>3256</v>
      </c>
      <c r="G132" s="124" t="s">
        <v>642</v>
      </c>
      <c r="H132" s="124" t="s">
        <v>5764</v>
      </c>
      <c r="I132" s="124" t="s">
        <v>5717</v>
      </c>
      <c r="J132" s="126">
        <v>13</v>
      </c>
      <c r="K132" s="127">
        <v>1311</v>
      </c>
      <c r="L132" s="124" t="s">
        <v>3096</v>
      </c>
      <c r="M132" s="128" t="s">
        <v>112</v>
      </c>
      <c r="N132" s="128"/>
      <c r="O132" s="129">
        <v>659</v>
      </c>
      <c r="P132" s="129">
        <v>9.0299999999999994</v>
      </c>
      <c r="Q132" s="130">
        <v>1311</v>
      </c>
      <c r="R132" s="129">
        <v>90000</v>
      </c>
      <c r="S132" s="129">
        <v>2300</v>
      </c>
      <c r="T132" s="128" t="s">
        <v>2948</v>
      </c>
      <c r="U132" s="128" t="s">
        <v>3257</v>
      </c>
      <c r="V132" s="131"/>
      <c r="W132" s="132"/>
    </row>
    <row r="133" spans="1:23" ht="30" customHeight="1" x14ac:dyDescent="0.3">
      <c r="A133" s="122">
        <v>141392</v>
      </c>
      <c r="B133" s="123" t="s">
        <v>643</v>
      </c>
      <c r="C133" s="124" t="s">
        <v>3258</v>
      </c>
      <c r="D133" s="125" t="s">
        <v>3017</v>
      </c>
      <c r="E133" s="124" t="s">
        <v>644</v>
      </c>
      <c r="F133" s="124" t="s">
        <v>5797</v>
      </c>
      <c r="G133" s="124" t="s">
        <v>645</v>
      </c>
      <c r="H133" s="124" t="s">
        <v>5764</v>
      </c>
      <c r="I133" s="124" t="s">
        <v>5717</v>
      </c>
      <c r="J133" s="126">
        <v>14</v>
      </c>
      <c r="K133" s="127">
        <v>1402</v>
      </c>
      <c r="L133" s="124" t="s">
        <v>3259</v>
      </c>
      <c r="M133" s="128" t="s">
        <v>112</v>
      </c>
      <c r="N133" s="128"/>
      <c r="O133" s="129">
        <v>669</v>
      </c>
      <c r="P133" s="129">
        <v>5.84</v>
      </c>
      <c r="Q133" s="130">
        <v>1402</v>
      </c>
      <c r="R133" s="129">
        <v>54000</v>
      </c>
      <c r="S133" s="129">
        <v>7300</v>
      </c>
      <c r="T133" s="128" t="s">
        <v>2948</v>
      </c>
      <c r="U133" s="128" t="s">
        <v>3260</v>
      </c>
      <c r="V133" s="131"/>
      <c r="W133" s="132"/>
    </row>
    <row r="134" spans="1:23" ht="30" customHeight="1" x14ac:dyDescent="0.3">
      <c r="A134" s="122">
        <v>141393</v>
      </c>
      <c r="B134" s="123" t="s">
        <v>646</v>
      </c>
      <c r="C134" s="124" t="s">
        <v>3261</v>
      </c>
      <c r="D134" s="125" t="s">
        <v>3017</v>
      </c>
      <c r="E134" s="124" t="s">
        <v>647</v>
      </c>
      <c r="F134" s="124" t="s">
        <v>3256</v>
      </c>
      <c r="G134" s="124" t="s">
        <v>648</v>
      </c>
      <c r="H134" s="124" t="s">
        <v>5764</v>
      </c>
      <c r="I134" s="124" t="s">
        <v>5717</v>
      </c>
      <c r="J134" s="126">
        <v>14</v>
      </c>
      <c r="K134" s="127">
        <v>1402</v>
      </c>
      <c r="L134" s="124" t="s">
        <v>3259</v>
      </c>
      <c r="M134" s="128" t="s">
        <v>112</v>
      </c>
      <c r="N134" s="128"/>
      <c r="O134" s="129">
        <v>669</v>
      </c>
      <c r="P134" s="129">
        <v>5.84</v>
      </c>
      <c r="Q134" s="130">
        <v>1402</v>
      </c>
      <c r="R134" s="129">
        <v>54000</v>
      </c>
      <c r="S134" s="129">
        <v>7300</v>
      </c>
      <c r="T134" s="128" t="s">
        <v>2948</v>
      </c>
      <c r="U134" s="128" t="s">
        <v>3262</v>
      </c>
      <c r="V134" s="131"/>
      <c r="W134" s="132"/>
    </row>
    <row r="135" spans="1:23" ht="30" customHeight="1" x14ac:dyDescent="0.3">
      <c r="A135" s="122">
        <v>141400</v>
      </c>
      <c r="B135" s="123" t="s">
        <v>649</v>
      </c>
      <c r="C135" s="124" t="s">
        <v>5798</v>
      </c>
      <c r="D135" s="125" t="s">
        <v>3017</v>
      </c>
      <c r="E135" s="124" t="s">
        <v>5570</v>
      </c>
      <c r="F135" s="124"/>
      <c r="G135" s="124" t="s">
        <v>138</v>
      </c>
      <c r="H135" s="124"/>
      <c r="I135" s="124"/>
      <c r="J135" s="128">
        <v>14</v>
      </c>
      <c r="K135" s="127">
        <v>1402</v>
      </c>
      <c r="L135" s="124" t="s">
        <v>3259</v>
      </c>
      <c r="M135" s="128" t="s">
        <v>112</v>
      </c>
      <c r="N135" s="128"/>
      <c r="O135" s="129">
        <v>669</v>
      </c>
      <c r="P135" s="129">
        <v>5.84</v>
      </c>
      <c r="Q135" s="130">
        <v>1402</v>
      </c>
      <c r="R135" s="129">
        <v>54000</v>
      </c>
      <c r="S135" s="129">
        <v>7300</v>
      </c>
      <c r="T135" s="128" t="s">
        <v>2948</v>
      </c>
      <c r="U135" s="128"/>
      <c r="V135" s="131"/>
      <c r="W135" s="132"/>
    </row>
    <row r="136" spans="1:23" ht="30" customHeight="1" x14ac:dyDescent="0.3">
      <c r="A136" s="122">
        <v>141411</v>
      </c>
      <c r="B136" s="123" t="s">
        <v>650</v>
      </c>
      <c r="C136" s="124" t="s">
        <v>3263</v>
      </c>
      <c r="D136" s="125" t="s">
        <v>3017</v>
      </c>
      <c r="E136" s="124" t="s">
        <v>651</v>
      </c>
      <c r="F136" s="124"/>
      <c r="G136" s="124" t="s">
        <v>652</v>
      </c>
      <c r="H136" s="124" t="s">
        <v>5764</v>
      </c>
      <c r="I136" s="124" t="s">
        <v>5717</v>
      </c>
      <c r="J136" s="126">
        <v>14</v>
      </c>
      <c r="K136" s="127">
        <v>1402</v>
      </c>
      <c r="L136" s="124" t="s">
        <v>3259</v>
      </c>
      <c r="M136" s="128" t="s">
        <v>112</v>
      </c>
      <c r="N136" s="128"/>
      <c r="O136" s="129">
        <v>669</v>
      </c>
      <c r="P136" s="129">
        <v>5.84</v>
      </c>
      <c r="Q136" s="130">
        <v>1402</v>
      </c>
      <c r="R136" s="129">
        <v>54000</v>
      </c>
      <c r="S136" s="129">
        <v>7300</v>
      </c>
      <c r="T136" s="128" t="s">
        <v>2948</v>
      </c>
      <c r="U136" s="128" t="s">
        <v>3264</v>
      </c>
      <c r="V136" s="131"/>
      <c r="W136" s="132"/>
    </row>
    <row r="137" spans="1:23" ht="30" customHeight="1" x14ac:dyDescent="0.3">
      <c r="A137" s="122">
        <v>141421</v>
      </c>
      <c r="B137" s="123" t="s">
        <v>653</v>
      </c>
      <c r="C137" s="124" t="s">
        <v>3265</v>
      </c>
      <c r="D137" s="125" t="s">
        <v>3017</v>
      </c>
      <c r="E137" s="124" t="s">
        <v>654</v>
      </c>
      <c r="F137" s="124"/>
      <c r="G137" s="124" t="s">
        <v>655</v>
      </c>
      <c r="H137" s="124" t="s">
        <v>5764</v>
      </c>
      <c r="I137" s="124" t="s">
        <v>5717</v>
      </c>
      <c r="J137" s="126">
        <v>14</v>
      </c>
      <c r="K137" s="127">
        <v>1402</v>
      </c>
      <c r="L137" s="124" t="s">
        <v>3259</v>
      </c>
      <c r="M137" s="128" t="s">
        <v>112</v>
      </c>
      <c r="N137" s="128"/>
      <c r="O137" s="129">
        <v>669</v>
      </c>
      <c r="P137" s="129">
        <v>5.84</v>
      </c>
      <c r="Q137" s="130">
        <v>1402</v>
      </c>
      <c r="R137" s="129">
        <v>54000</v>
      </c>
      <c r="S137" s="129">
        <v>7300</v>
      </c>
      <c r="T137" s="128" t="s">
        <v>2948</v>
      </c>
      <c r="U137" s="128" t="s">
        <v>3266</v>
      </c>
      <c r="V137" s="131"/>
      <c r="W137" s="132"/>
    </row>
    <row r="138" spans="1:23" ht="30" customHeight="1" x14ac:dyDescent="0.3">
      <c r="A138" s="122">
        <v>141446</v>
      </c>
      <c r="B138" s="123" t="s">
        <v>656</v>
      </c>
      <c r="C138" s="124" t="s">
        <v>3267</v>
      </c>
      <c r="D138" s="125" t="s">
        <v>3017</v>
      </c>
      <c r="E138" s="124" t="s">
        <v>5571</v>
      </c>
      <c r="F138" s="124"/>
      <c r="G138" s="124" t="s">
        <v>657</v>
      </c>
      <c r="H138" s="124" t="s">
        <v>5764</v>
      </c>
      <c r="I138" s="124" t="s">
        <v>5717</v>
      </c>
      <c r="J138" s="126">
        <v>14</v>
      </c>
      <c r="K138" s="127">
        <v>1402</v>
      </c>
      <c r="L138" s="124" t="s">
        <v>3259</v>
      </c>
      <c r="M138" s="128" t="s">
        <v>112</v>
      </c>
      <c r="N138" s="128"/>
      <c r="O138" s="129">
        <v>669</v>
      </c>
      <c r="P138" s="129">
        <v>5.84</v>
      </c>
      <c r="Q138" s="130">
        <v>1402</v>
      </c>
      <c r="R138" s="129">
        <v>54000</v>
      </c>
      <c r="S138" s="129">
        <v>7300</v>
      </c>
      <c r="T138" s="128" t="s">
        <v>2948</v>
      </c>
      <c r="U138" s="128" t="s">
        <v>3268</v>
      </c>
      <c r="V138" s="131"/>
      <c r="W138" s="132"/>
    </row>
    <row r="139" spans="1:23" ht="30" customHeight="1" x14ac:dyDescent="0.3">
      <c r="A139" s="122">
        <v>141447</v>
      </c>
      <c r="B139" s="123" t="s">
        <v>658</v>
      </c>
      <c r="C139" s="124" t="s">
        <v>3269</v>
      </c>
      <c r="D139" s="125" t="s">
        <v>3017</v>
      </c>
      <c r="E139" s="124" t="s">
        <v>659</v>
      </c>
      <c r="F139" s="124"/>
      <c r="G139" s="124" t="s">
        <v>660</v>
      </c>
      <c r="H139" s="124" t="s">
        <v>5764</v>
      </c>
      <c r="I139" s="124" t="s">
        <v>5717</v>
      </c>
      <c r="J139" s="126">
        <v>14</v>
      </c>
      <c r="K139" s="127">
        <v>1402</v>
      </c>
      <c r="L139" s="124" t="s">
        <v>3259</v>
      </c>
      <c r="M139" s="128" t="s">
        <v>112</v>
      </c>
      <c r="N139" s="128"/>
      <c r="O139" s="129">
        <v>669</v>
      </c>
      <c r="P139" s="129">
        <v>5.84</v>
      </c>
      <c r="Q139" s="130">
        <v>1402</v>
      </c>
      <c r="R139" s="129">
        <v>54000</v>
      </c>
      <c r="S139" s="129">
        <v>7300</v>
      </c>
      <c r="T139" s="128" t="s">
        <v>2948</v>
      </c>
      <c r="U139" s="128" t="s">
        <v>3270</v>
      </c>
      <c r="V139" s="131"/>
      <c r="W139" s="132"/>
    </row>
    <row r="140" spans="1:23" ht="30" customHeight="1" x14ac:dyDescent="0.3">
      <c r="A140" s="122">
        <v>141449</v>
      </c>
      <c r="B140" s="123" t="s">
        <v>661</v>
      </c>
      <c r="C140" s="124" t="s">
        <v>5799</v>
      </c>
      <c r="D140" s="125" t="s">
        <v>3017</v>
      </c>
      <c r="E140" s="124" t="s">
        <v>5572</v>
      </c>
      <c r="F140" s="124"/>
      <c r="G140" s="124" t="s">
        <v>662</v>
      </c>
      <c r="H140" s="124" t="s">
        <v>5764</v>
      </c>
      <c r="I140" s="124" t="s">
        <v>5717</v>
      </c>
      <c r="J140" s="126">
        <v>14</v>
      </c>
      <c r="K140" s="127">
        <v>1402</v>
      </c>
      <c r="L140" s="124" t="s">
        <v>3259</v>
      </c>
      <c r="M140" s="128" t="s">
        <v>112</v>
      </c>
      <c r="N140" s="128"/>
      <c r="O140" s="129">
        <v>669</v>
      </c>
      <c r="P140" s="129">
        <v>5.84</v>
      </c>
      <c r="Q140" s="130">
        <v>1402</v>
      </c>
      <c r="R140" s="129">
        <v>54000</v>
      </c>
      <c r="S140" s="129">
        <v>7300</v>
      </c>
      <c r="T140" s="128" t="s">
        <v>2948</v>
      </c>
      <c r="U140" s="128" t="s">
        <v>3271</v>
      </c>
      <c r="V140" s="131"/>
      <c r="W140" s="132"/>
    </row>
    <row r="141" spans="1:23" ht="30" customHeight="1" x14ac:dyDescent="0.3">
      <c r="A141" s="122">
        <v>141453</v>
      </c>
      <c r="B141" s="123" t="s">
        <v>663</v>
      </c>
      <c r="C141" s="124" t="s">
        <v>3272</v>
      </c>
      <c r="D141" s="125" t="s">
        <v>3017</v>
      </c>
      <c r="E141" s="124" t="s">
        <v>664</v>
      </c>
      <c r="F141" s="124"/>
      <c r="G141" s="124" t="s">
        <v>665</v>
      </c>
      <c r="H141" s="124" t="s">
        <v>5800</v>
      </c>
      <c r="I141" s="124" t="s">
        <v>5801</v>
      </c>
      <c r="J141" s="126">
        <v>14</v>
      </c>
      <c r="K141" s="127">
        <v>1412</v>
      </c>
      <c r="L141" s="124" t="s">
        <v>3273</v>
      </c>
      <c r="M141" s="128" t="s">
        <v>112</v>
      </c>
      <c r="N141" s="128"/>
      <c r="O141" s="129">
        <v>669</v>
      </c>
      <c r="P141" s="129">
        <v>4.62</v>
      </c>
      <c r="Q141" s="130">
        <v>1412</v>
      </c>
      <c r="R141" s="129">
        <v>120000</v>
      </c>
      <c r="S141" s="129">
        <v>13000</v>
      </c>
      <c r="T141" s="128" t="s">
        <v>2948</v>
      </c>
      <c r="U141" s="128" t="s">
        <v>3274</v>
      </c>
      <c r="V141" s="131">
        <v>14110</v>
      </c>
      <c r="W141" s="132">
        <v>14140</v>
      </c>
    </row>
    <row r="142" spans="1:23" ht="30" customHeight="1" x14ac:dyDescent="0.3">
      <c r="A142" s="122">
        <v>141454</v>
      </c>
      <c r="B142" s="123" t="s">
        <v>666</v>
      </c>
      <c r="C142" s="124" t="s">
        <v>3275</v>
      </c>
      <c r="D142" s="125" t="s">
        <v>3017</v>
      </c>
      <c r="E142" s="124" t="s">
        <v>5573</v>
      </c>
      <c r="F142" s="124"/>
      <c r="G142" s="135" t="s">
        <v>667</v>
      </c>
      <c r="H142" s="124" t="s">
        <v>5802</v>
      </c>
      <c r="I142" s="124" t="s">
        <v>5803</v>
      </c>
      <c r="J142" s="126">
        <v>14</v>
      </c>
      <c r="K142" s="127">
        <v>1444</v>
      </c>
      <c r="L142" s="124" t="s">
        <v>3018</v>
      </c>
      <c r="M142" s="128" t="s">
        <v>112</v>
      </c>
      <c r="N142" s="128"/>
      <c r="O142" s="129">
        <v>599</v>
      </c>
      <c r="P142" s="129">
        <v>3.77</v>
      </c>
      <c r="Q142" s="130">
        <v>1444</v>
      </c>
      <c r="R142" s="129">
        <v>190000</v>
      </c>
      <c r="S142" s="129">
        <v>5800</v>
      </c>
      <c r="T142" s="128" t="s">
        <v>2948</v>
      </c>
      <c r="U142" s="128" t="s">
        <v>3276</v>
      </c>
      <c r="V142" s="131">
        <v>14114</v>
      </c>
      <c r="W142" s="132">
        <v>14325</v>
      </c>
    </row>
    <row r="143" spans="1:23" ht="30" customHeight="1" x14ac:dyDescent="0.3">
      <c r="A143" s="122">
        <v>141455</v>
      </c>
      <c r="B143" s="123" t="s">
        <v>668</v>
      </c>
      <c r="C143" s="124" t="s">
        <v>3277</v>
      </c>
      <c r="D143" s="125" t="s">
        <v>3017</v>
      </c>
      <c r="E143" s="124" t="s">
        <v>5574</v>
      </c>
      <c r="F143" s="124"/>
      <c r="G143" s="124" t="s">
        <v>669</v>
      </c>
      <c r="H143" s="124" t="s">
        <v>5804</v>
      </c>
      <c r="I143" s="124" t="s">
        <v>2973</v>
      </c>
      <c r="J143" s="126">
        <v>14</v>
      </c>
      <c r="K143" s="127">
        <v>1444</v>
      </c>
      <c r="L143" s="124" t="s">
        <v>3018</v>
      </c>
      <c r="M143" s="128" t="s">
        <v>112</v>
      </c>
      <c r="N143" s="128"/>
      <c r="O143" s="129">
        <v>599</v>
      </c>
      <c r="P143" s="129">
        <v>3.77</v>
      </c>
      <c r="Q143" s="130">
        <v>1444</v>
      </c>
      <c r="R143" s="129">
        <v>190000</v>
      </c>
      <c r="S143" s="129">
        <v>5800</v>
      </c>
      <c r="T143" s="128" t="s">
        <v>2948</v>
      </c>
      <c r="U143" s="128" t="s">
        <v>3278</v>
      </c>
      <c r="V143" s="131">
        <v>14169</v>
      </c>
      <c r="W143" s="132">
        <v>14322</v>
      </c>
    </row>
    <row r="144" spans="1:23" ht="30" customHeight="1" x14ac:dyDescent="0.3">
      <c r="A144" s="122">
        <v>141456</v>
      </c>
      <c r="B144" s="123" t="s">
        <v>670</v>
      </c>
      <c r="C144" s="124" t="s">
        <v>3279</v>
      </c>
      <c r="D144" s="125" t="s">
        <v>3017</v>
      </c>
      <c r="E144" s="124" t="s">
        <v>5575</v>
      </c>
      <c r="F144" s="124" t="s">
        <v>5805</v>
      </c>
      <c r="G144" s="124" t="s">
        <v>671</v>
      </c>
      <c r="H144" s="124" t="s">
        <v>5806</v>
      </c>
      <c r="I144" s="124" t="s">
        <v>5807</v>
      </c>
      <c r="J144" s="126">
        <v>14</v>
      </c>
      <c r="K144" s="127">
        <v>1444</v>
      </c>
      <c r="L144" s="124" t="s">
        <v>3018</v>
      </c>
      <c r="M144" s="128" t="s">
        <v>112</v>
      </c>
      <c r="N144" s="128"/>
      <c r="O144" s="129">
        <v>599</v>
      </c>
      <c r="P144" s="129">
        <v>3.77</v>
      </c>
      <c r="Q144" s="130">
        <v>1444</v>
      </c>
      <c r="R144" s="129">
        <v>190000</v>
      </c>
      <c r="S144" s="129">
        <v>5800</v>
      </c>
      <c r="T144" s="128" t="s">
        <v>2948</v>
      </c>
      <c r="U144" s="128" t="s">
        <v>3280</v>
      </c>
      <c r="V144" s="131">
        <v>14114</v>
      </c>
      <c r="W144" s="132">
        <v>14142</v>
      </c>
    </row>
    <row r="145" spans="1:23" ht="30" customHeight="1" x14ac:dyDescent="0.3">
      <c r="A145" s="122">
        <v>141459</v>
      </c>
      <c r="B145" s="123" t="s">
        <v>672</v>
      </c>
      <c r="C145" s="124" t="s">
        <v>3281</v>
      </c>
      <c r="D145" s="125" t="s">
        <v>3017</v>
      </c>
      <c r="E145" s="124" t="s">
        <v>673</v>
      </c>
      <c r="F145" s="124" t="s">
        <v>5808</v>
      </c>
      <c r="G145" s="124" t="s">
        <v>674</v>
      </c>
      <c r="H145" s="124" t="s">
        <v>5717</v>
      </c>
      <c r="I145" s="124" t="s">
        <v>2973</v>
      </c>
      <c r="J145" s="126">
        <v>14</v>
      </c>
      <c r="K145" s="127">
        <v>1412</v>
      </c>
      <c r="L145" s="124" t="s">
        <v>3273</v>
      </c>
      <c r="M145" s="128" t="s">
        <v>112</v>
      </c>
      <c r="N145" s="128"/>
      <c r="O145" s="129">
        <v>669</v>
      </c>
      <c r="P145" s="129">
        <v>4.62</v>
      </c>
      <c r="Q145" s="130">
        <v>1412</v>
      </c>
      <c r="R145" s="129">
        <v>120000</v>
      </c>
      <c r="S145" s="129">
        <v>13000</v>
      </c>
      <c r="T145" s="128" t="s">
        <v>2948</v>
      </c>
      <c r="U145" s="128" t="s">
        <v>3282</v>
      </c>
      <c r="V145" s="131" t="s">
        <v>3283</v>
      </c>
      <c r="W145" s="132">
        <v>14140</v>
      </c>
    </row>
    <row r="146" spans="1:23" ht="30" customHeight="1" x14ac:dyDescent="0.3">
      <c r="A146" s="122">
        <v>141461</v>
      </c>
      <c r="B146" s="123" t="s">
        <v>675</v>
      </c>
      <c r="C146" s="124" t="s">
        <v>675</v>
      </c>
      <c r="D146" s="125" t="s">
        <v>3017</v>
      </c>
      <c r="E146" s="124" t="s">
        <v>676</v>
      </c>
      <c r="F146" s="124"/>
      <c r="G146" s="124" t="s">
        <v>677</v>
      </c>
      <c r="H146" s="124" t="s">
        <v>5717</v>
      </c>
      <c r="I146" s="124" t="s">
        <v>5716</v>
      </c>
      <c r="J146" s="126">
        <v>14</v>
      </c>
      <c r="K146" s="127">
        <v>1412</v>
      </c>
      <c r="L146" s="124" t="s">
        <v>3273</v>
      </c>
      <c r="M146" s="128" t="s">
        <v>112</v>
      </c>
      <c r="N146" s="128"/>
      <c r="O146" s="129">
        <v>669</v>
      </c>
      <c r="P146" s="129">
        <v>4.62</v>
      </c>
      <c r="Q146" s="130">
        <v>1412</v>
      </c>
      <c r="R146" s="129">
        <v>120000</v>
      </c>
      <c r="S146" s="129">
        <v>13000</v>
      </c>
      <c r="T146" s="128" t="s">
        <v>2948</v>
      </c>
      <c r="U146" s="128" t="s">
        <v>3284</v>
      </c>
      <c r="V146" s="131">
        <v>14110</v>
      </c>
      <c r="W146" s="132">
        <v>14140</v>
      </c>
    </row>
    <row r="147" spans="1:23" ht="30" customHeight="1" x14ac:dyDescent="0.3">
      <c r="A147" s="122">
        <v>141481</v>
      </c>
      <c r="B147" s="123" t="s">
        <v>678</v>
      </c>
      <c r="C147" s="124" t="s">
        <v>3285</v>
      </c>
      <c r="D147" s="125" t="s">
        <v>3017</v>
      </c>
      <c r="E147" s="124" t="s">
        <v>679</v>
      </c>
      <c r="F147" s="124" t="s">
        <v>3286</v>
      </c>
      <c r="G147" s="124" t="s">
        <v>680</v>
      </c>
      <c r="H147" s="124" t="s">
        <v>5809</v>
      </c>
      <c r="I147" s="124" t="s">
        <v>5764</v>
      </c>
      <c r="J147" s="126">
        <v>14</v>
      </c>
      <c r="K147" s="127">
        <v>1402</v>
      </c>
      <c r="L147" s="124" t="s">
        <v>3259</v>
      </c>
      <c r="M147" s="128" t="s">
        <v>112</v>
      </c>
      <c r="N147" s="128"/>
      <c r="O147" s="129">
        <v>669</v>
      </c>
      <c r="P147" s="129">
        <v>5.84</v>
      </c>
      <c r="Q147" s="130">
        <v>1402</v>
      </c>
      <c r="R147" s="129">
        <v>54000</v>
      </c>
      <c r="S147" s="129">
        <v>7300</v>
      </c>
      <c r="T147" s="128" t="s">
        <v>2948</v>
      </c>
      <c r="U147" s="128" t="s">
        <v>3287</v>
      </c>
      <c r="V147" s="131"/>
      <c r="W147" s="132"/>
    </row>
    <row r="148" spans="1:23" ht="30" customHeight="1" x14ac:dyDescent="0.3">
      <c r="A148" s="122">
        <v>141489</v>
      </c>
      <c r="B148" s="123" t="s">
        <v>681</v>
      </c>
      <c r="C148" s="124" t="s">
        <v>3288</v>
      </c>
      <c r="D148" s="125" t="s">
        <v>3017</v>
      </c>
      <c r="E148" s="124" t="s">
        <v>682</v>
      </c>
      <c r="F148" s="124"/>
      <c r="G148" s="124" t="s">
        <v>683</v>
      </c>
      <c r="H148" s="124" t="s">
        <v>5809</v>
      </c>
      <c r="I148" s="124" t="s">
        <v>5764</v>
      </c>
      <c r="J148" s="126">
        <v>14</v>
      </c>
      <c r="K148" s="127">
        <v>1402</v>
      </c>
      <c r="L148" s="124" t="s">
        <v>3259</v>
      </c>
      <c r="M148" s="128" t="s">
        <v>112</v>
      </c>
      <c r="N148" s="128"/>
      <c r="O148" s="129">
        <v>669</v>
      </c>
      <c r="P148" s="129">
        <v>5.84</v>
      </c>
      <c r="Q148" s="130">
        <v>1402</v>
      </c>
      <c r="R148" s="129">
        <v>54000</v>
      </c>
      <c r="S148" s="129">
        <v>7300</v>
      </c>
      <c r="T148" s="128" t="s">
        <v>2948</v>
      </c>
      <c r="U148" s="128" t="s">
        <v>3289</v>
      </c>
      <c r="V148" s="131"/>
      <c r="W148" s="132"/>
    </row>
    <row r="149" spans="1:23" ht="30" customHeight="1" x14ac:dyDescent="0.3">
      <c r="A149" s="122">
        <v>141626</v>
      </c>
      <c r="B149" s="123" t="s">
        <v>684</v>
      </c>
      <c r="C149" s="124" t="s">
        <v>3290</v>
      </c>
      <c r="D149" s="125" t="s">
        <v>3017</v>
      </c>
      <c r="E149" s="124" t="s">
        <v>685</v>
      </c>
      <c r="F149" s="124" t="s">
        <v>5810</v>
      </c>
      <c r="G149" s="124" t="s">
        <v>686</v>
      </c>
      <c r="H149" s="124" t="s">
        <v>5811</v>
      </c>
      <c r="I149" s="124" t="s">
        <v>5812</v>
      </c>
      <c r="J149" s="126">
        <v>14</v>
      </c>
      <c r="K149" s="127">
        <v>1412</v>
      </c>
      <c r="L149" s="124" t="s">
        <v>3273</v>
      </c>
      <c r="M149" s="128" t="s">
        <v>112</v>
      </c>
      <c r="N149" s="128"/>
      <c r="O149" s="129">
        <v>669</v>
      </c>
      <c r="P149" s="129">
        <v>4.62</v>
      </c>
      <c r="Q149" s="130">
        <v>1412</v>
      </c>
      <c r="R149" s="129">
        <v>120000</v>
      </c>
      <c r="S149" s="129">
        <v>13000</v>
      </c>
      <c r="T149" s="128" t="s">
        <v>2948</v>
      </c>
      <c r="U149" s="128" t="s">
        <v>3291</v>
      </c>
      <c r="V149" s="131">
        <v>14110</v>
      </c>
      <c r="W149" s="132"/>
    </row>
    <row r="150" spans="1:23" ht="30" customHeight="1" x14ac:dyDescent="0.3">
      <c r="A150" s="122">
        <v>141627</v>
      </c>
      <c r="B150" s="123" t="s">
        <v>687</v>
      </c>
      <c r="C150" s="124" t="s">
        <v>3292</v>
      </c>
      <c r="D150" s="125" t="s">
        <v>3017</v>
      </c>
      <c r="E150" s="124" t="s">
        <v>5576</v>
      </c>
      <c r="F150" s="124"/>
      <c r="G150" s="124" t="s">
        <v>688</v>
      </c>
      <c r="H150" s="124" t="s">
        <v>5811</v>
      </c>
      <c r="I150" s="124" t="s">
        <v>5812</v>
      </c>
      <c r="J150" s="126">
        <v>14</v>
      </c>
      <c r="K150" s="127">
        <v>1412</v>
      </c>
      <c r="L150" s="124" t="s">
        <v>3273</v>
      </c>
      <c r="M150" s="128" t="s">
        <v>112</v>
      </c>
      <c r="N150" s="128"/>
      <c r="O150" s="129">
        <v>669</v>
      </c>
      <c r="P150" s="129">
        <v>4.62</v>
      </c>
      <c r="Q150" s="130">
        <v>1412</v>
      </c>
      <c r="R150" s="129">
        <v>120000</v>
      </c>
      <c r="S150" s="129">
        <v>13000</v>
      </c>
      <c r="T150" s="128" t="s">
        <v>2948</v>
      </c>
      <c r="U150" s="128" t="s">
        <v>3293</v>
      </c>
      <c r="V150" s="131">
        <v>14110</v>
      </c>
      <c r="W150" s="132"/>
    </row>
    <row r="151" spans="1:23" ht="30" customHeight="1" x14ac:dyDescent="0.3">
      <c r="A151" s="122">
        <v>141629</v>
      </c>
      <c r="B151" s="123" t="s">
        <v>689</v>
      </c>
      <c r="C151" s="124" t="s">
        <v>3294</v>
      </c>
      <c r="D151" s="125" t="s">
        <v>3017</v>
      </c>
      <c r="E151" s="124" t="s">
        <v>690</v>
      </c>
      <c r="F151" s="124"/>
      <c r="G151" s="124" t="s">
        <v>691</v>
      </c>
      <c r="H151" s="124" t="s">
        <v>5813</v>
      </c>
      <c r="I151" s="124" t="s">
        <v>5814</v>
      </c>
      <c r="J151" s="126">
        <v>14</v>
      </c>
      <c r="K151" s="127">
        <v>1412</v>
      </c>
      <c r="L151" s="124" t="s">
        <v>3273</v>
      </c>
      <c r="M151" s="128" t="s">
        <v>112</v>
      </c>
      <c r="N151" s="128"/>
      <c r="O151" s="129">
        <v>669</v>
      </c>
      <c r="P151" s="129">
        <v>4.62</v>
      </c>
      <c r="Q151" s="130">
        <v>1412</v>
      </c>
      <c r="R151" s="129">
        <v>120000</v>
      </c>
      <c r="S151" s="129">
        <v>13000</v>
      </c>
      <c r="T151" s="128" t="s">
        <v>2948</v>
      </c>
      <c r="U151" s="128" t="s">
        <v>3295</v>
      </c>
      <c r="V151" s="131">
        <v>14110</v>
      </c>
      <c r="W151" s="132">
        <v>14130</v>
      </c>
    </row>
    <row r="152" spans="1:23" ht="30" customHeight="1" x14ac:dyDescent="0.3">
      <c r="A152" s="122">
        <v>141635</v>
      </c>
      <c r="B152" s="123" t="s">
        <v>692</v>
      </c>
      <c r="C152" s="124" t="s">
        <v>3296</v>
      </c>
      <c r="D152" s="125" t="s">
        <v>3017</v>
      </c>
      <c r="E152" s="124" t="s">
        <v>693</v>
      </c>
      <c r="F152" s="124" t="s">
        <v>5815</v>
      </c>
      <c r="G152" s="124" t="s">
        <v>694</v>
      </c>
      <c r="H152" s="124" t="s">
        <v>5811</v>
      </c>
      <c r="I152" s="124" t="s">
        <v>5812</v>
      </c>
      <c r="J152" s="126">
        <v>14</v>
      </c>
      <c r="K152" s="127">
        <v>1412</v>
      </c>
      <c r="L152" s="124" t="s">
        <v>3273</v>
      </c>
      <c r="M152" s="128" t="s">
        <v>112</v>
      </c>
      <c r="N152" s="128"/>
      <c r="O152" s="129">
        <v>669</v>
      </c>
      <c r="P152" s="129">
        <v>4.62</v>
      </c>
      <c r="Q152" s="130">
        <v>1412</v>
      </c>
      <c r="R152" s="129">
        <v>120000</v>
      </c>
      <c r="S152" s="129">
        <v>13000</v>
      </c>
      <c r="T152" s="128" t="s">
        <v>2948</v>
      </c>
      <c r="U152" s="128" t="s">
        <v>3297</v>
      </c>
      <c r="V152" s="131">
        <v>14110</v>
      </c>
      <c r="W152" s="132">
        <v>14130</v>
      </c>
    </row>
    <row r="153" spans="1:23" ht="30" customHeight="1" x14ac:dyDescent="0.3">
      <c r="A153" s="122">
        <v>141649</v>
      </c>
      <c r="B153" s="123" t="s">
        <v>695</v>
      </c>
      <c r="C153" s="124" t="s">
        <v>3298</v>
      </c>
      <c r="D153" s="125" t="s">
        <v>3017</v>
      </c>
      <c r="E153" s="124" t="s">
        <v>5577</v>
      </c>
      <c r="F153" s="124"/>
      <c r="G153" s="124" t="s">
        <v>696</v>
      </c>
      <c r="H153" s="124" t="s">
        <v>5816</v>
      </c>
      <c r="I153" s="124" t="s">
        <v>5812</v>
      </c>
      <c r="J153" s="126">
        <v>14</v>
      </c>
      <c r="K153" s="127">
        <v>1444</v>
      </c>
      <c r="L153" s="124" t="s">
        <v>3018</v>
      </c>
      <c r="M153" s="128" t="s">
        <v>112</v>
      </c>
      <c r="N153" s="128"/>
      <c r="O153" s="129">
        <v>599</v>
      </c>
      <c r="P153" s="129">
        <v>3.77</v>
      </c>
      <c r="Q153" s="130">
        <v>1444</v>
      </c>
      <c r="R153" s="129">
        <v>190000</v>
      </c>
      <c r="S153" s="129">
        <v>5800</v>
      </c>
      <c r="T153" s="128" t="s">
        <v>2948</v>
      </c>
      <c r="U153" s="128" t="s">
        <v>3299</v>
      </c>
      <c r="V153" s="131">
        <v>14115</v>
      </c>
      <c r="W153" s="132">
        <v>14441</v>
      </c>
    </row>
    <row r="154" spans="1:23" ht="30" customHeight="1" x14ac:dyDescent="0.3">
      <c r="A154" s="122">
        <v>141650</v>
      </c>
      <c r="B154" s="123" t="s">
        <v>697</v>
      </c>
      <c r="C154" s="124" t="s">
        <v>5817</v>
      </c>
      <c r="D154" s="125" t="s">
        <v>3017</v>
      </c>
      <c r="E154" s="124" t="s">
        <v>5578</v>
      </c>
      <c r="F154" s="124"/>
      <c r="G154" s="124" t="s">
        <v>138</v>
      </c>
      <c r="H154" s="124" t="s">
        <v>5816</v>
      </c>
      <c r="I154" s="124"/>
      <c r="J154" s="126">
        <v>14</v>
      </c>
      <c r="K154" s="127">
        <v>1444</v>
      </c>
      <c r="L154" s="124" t="s">
        <v>3018</v>
      </c>
      <c r="M154" s="128" t="s">
        <v>112</v>
      </c>
      <c r="N154" s="128"/>
      <c r="O154" s="129">
        <v>599</v>
      </c>
      <c r="P154" s="129">
        <v>3.77</v>
      </c>
      <c r="Q154" s="130">
        <v>1444</v>
      </c>
      <c r="R154" s="129">
        <v>190000</v>
      </c>
      <c r="S154" s="129">
        <v>5800</v>
      </c>
      <c r="T154" s="128" t="s">
        <v>2948</v>
      </c>
      <c r="U154" s="128" t="s">
        <v>3299</v>
      </c>
      <c r="V154" s="131"/>
      <c r="W154" s="132"/>
    </row>
    <row r="155" spans="1:23" ht="30" customHeight="1" x14ac:dyDescent="0.3">
      <c r="A155" s="122">
        <v>141651</v>
      </c>
      <c r="B155" s="123" t="s">
        <v>698</v>
      </c>
      <c r="C155" s="124" t="s">
        <v>5818</v>
      </c>
      <c r="D155" s="125" t="s">
        <v>3017</v>
      </c>
      <c r="E155" s="124" t="s">
        <v>5579</v>
      </c>
      <c r="F155" s="124"/>
      <c r="G155" s="124" t="s">
        <v>138</v>
      </c>
      <c r="H155" s="124" t="s">
        <v>5816</v>
      </c>
      <c r="I155" s="124"/>
      <c r="J155" s="126">
        <v>14</v>
      </c>
      <c r="K155" s="127">
        <v>1444</v>
      </c>
      <c r="L155" s="124" t="s">
        <v>3018</v>
      </c>
      <c r="M155" s="128" t="s">
        <v>112</v>
      </c>
      <c r="N155" s="128"/>
      <c r="O155" s="129">
        <v>599</v>
      </c>
      <c r="P155" s="129">
        <v>3.77</v>
      </c>
      <c r="Q155" s="130">
        <v>1444</v>
      </c>
      <c r="R155" s="129">
        <v>190000</v>
      </c>
      <c r="S155" s="129">
        <v>5800</v>
      </c>
      <c r="T155" s="128" t="s">
        <v>2948</v>
      </c>
      <c r="U155" s="128" t="s">
        <v>3299</v>
      </c>
      <c r="V155" s="131"/>
      <c r="W155" s="132"/>
    </row>
    <row r="156" spans="1:23" ht="30" customHeight="1" x14ac:dyDescent="0.3">
      <c r="A156" s="122">
        <v>141652</v>
      </c>
      <c r="B156" s="123" t="s">
        <v>699</v>
      </c>
      <c r="C156" s="124" t="s">
        <v>5819</v>
      </c>
      <c r="D156" s="125" t="s">
        <v>3017</v>
      </c>
      <c r="E156" s="124" t="s">
        <v>5580</v>
      </c>
      <c r="F156" s="124"/>
      <c r="G156" s="124" t="s">
        <v>138</v>
      </c>
      <c r="H156" s="124" t="s">
        <v>5816</v>
      </c>
      <c r="I156" s="124"/>
      <c r="J156" s="126">
        <v>14</v>
      </c>
      <c r="K156" s="127">
        <v>1444</v>
      </c>
      <c r="L156" s="124" t="s">
        <v>3018</v>
      </c>
      <c r="M156" s="128" t="s">
        <v>112</v>
      </c>
      <c r="N156" s="128"/>
      <c r="O156" s="129">
        <v>599</v>
      </c>
      <c r="P156" s="129">
        <v>3.77</v>
      </c>
      <c r="Q156" s="130">
        <v>1444</v>
      </c>
      <c r="R156" s="129">
        <v>190000</v>
      </c>
      <c r="S156" s="129">
        <v>5800</v>
      </c>
      <c r="T156" s="128" t="s">
        <v>2948</v>
      </c>
      <c r="U156" s="128" t="s">
        <v>3299</v>
      </c>
      <c r="V156" s="131"/>
      <c r="W156" s="132"/>
    </row>
    <row r="157" spans="1:23" ht="30" customHeight="1" x14ac:dyDescent="0.3">
      <c r="A157" s="122">
        <v>141743</v>
      </c>
      <c r="B157" s="123" t="s">
        <v>700</v>
      </c>
      <c r="C157" s="124" t="s">
        <v>3300</v>
      </c>
      <c r="D157" s="125" t="s">
        <v>3017</v>
      </c>
      <c r="E157" s="124" t="s">
        <v>701</v>
      </c>
      <c r="F157" s="124"/>
      <c r="G157" s="124" t="s">
        <v>702</v>
      </c>
      <c r="H157" s="124" t="s">
        <v>5717</v>
      </c>
      <c r="I157" s="124" t="s">
        <v>2973</v>
      </c>
      <c r="J157" s="126">
        <v>14</v>
      </c>
      <c r="K157" s="127">
        <v>1441</v>
      </c>
      <c r="L157" s="124" t="s">
        <v>3111</v>
      </c>
      <c r="M157" s="128" t="s">
        <v>112</v>
      </c>
      <c r="N157" s="128"/>
      <c r="O157" s="129">
        <v>411.57</v>
      </c>
      <c r="P157" s="129">
        <v>6.31</v>
      </c>
      <c r="Q157" s="130">
        <v>1441</v>
      </c>
      <c r="R157" s="129">
        <v>18000</v>
      </c>
      <c r="S157" s="129">
        <v>3900</v>
      </c>
      <c r="T157" s="128" t="s">
        <v>2948</v>
      </c>
      <c r="U157" s="128" t="s">
        <v>3301</v>
      </c>
      <c r="V157" s="131">
        <v>13135</v>
      </c>
      <c r="W157" s="132">
        <v>14160</v>
      </c>
    </row>
    <row r="158" spans="1:23" ht="30" customHeight="1" x14ac:dyDescent="0.3">
      <c r="A158" s="122">
        <v>141745</v>
      </c>
      <c r="B158" s="123" t="s">
        <v>703</v>
      </c>
      <c r="C158" s="124" t="s">
        <v>3302</v>
      </c>
      <c r="D158" s="125" t="s">
        <v>3017</v>
      </c>
      <c r="E158" s="124" t="s">
        <v>704</v>
      </c>
      <c r="F158" s="124"/>
      <c r="G158" s="124" t="s">
        <v>705</v>
      </c>
      <c r="H158" s="124" t="s">
        <v>5820</v>
      </c>
      <c r="I158" s="124" t="s">
        <v>5717</v>
      </c>
      <c r="J158" s="126">
        <v>14</v>
      </c>
      <c r="K158" s="127">
        <v>1441</v>
      </c>
      <c r="L158" s="124" t="s">
        <v>3111</v>
      </c>
      <c r="M158" s="128" t="s">
        <v>112</v>
      </c>
      <c r="N158" s="128"/>
      <c r="O158" s="129">
        <v>411.57</v>
      </c>
      <c r="P158" s="129">
        <v>6.31</v>
      </c>
      <c r="Q158" s="130">
        <v>1441</v>
      </c>
      <c r="R158" s="129">
        <v>18000</v>
      </c>
      <c r="S158" s="129">
        <v>3900</v>
      </c>
      <c r="T158" s="128" t="s">
        <v>2948</v>
      </c>
      <c r="U158" s="128" t="s">
        <v>3303</v>
      </c>
      <c r="V158" s="131">
        <v>13135</v>
      </c>
      <c r="W158" s="132">
        <v>14165</v>
      </c>
    </row>
    <row r="159" spans="1:23" ht="30" customHeight="1" x14ac:dyDescent="0.3">
      <c r="A159" s="122">
        <v>141747</v>
      </c>
      <c r="B159" s="123" t="s">
        <v>706</v>
      </c>
      <c r="C159" s="124" t="s">
        <v>3304</v>
      </c>
      <c r="D159" s="125" t="s">
        <v>3017</v>
      </c>
      <c r="E159" s="124" t="s">
        <v>707</v>
      </c>
      <c r="F159" s="124"/>
      <c r="G159" s="124" t="s">
        <v>708</v>
      </c>
      <c r="H159" s="124" t="s">
        <v>5820</v>
      </c>
      <c r="I159" s="124" t="s">
        <v>5717</v>
      </c>
      <c r="J159" s="126">
        <v>14</v>
      </c>
      <c r="K159" s="127">
        <v>1441</v>
      </c>
      <c r="L159" s="124" t="s">
        <v>3111</v>
      </c>
      <c r="M159" s="128" t="s">
        <v>112</v>
      </c>
      <c r="N159" s="128"/>
      <c r="O159" s="129">
        <v>411.57</v>
      </c>
      <c r="P159" s="129">
        <v>6.31</v>
      </c>
      <c r="Q159" s="130">
        <v>1441</v>
      </c>
      <c r="R159" s="129">
        <v>18000</v>
      </c>
      <c r="S159" s="129">
        <v>3900</v>
      </c>
      <c r="T159" s="128" t="s">
        <v>2948</v>
      </c>
      <c r="U159" s="128" t="s">
        <v>3305</v>
      </c>
      <c r="V159" s="131">
        <v>13135</v>
      </c>
      <c r="W159" s="132"/>
    </row>
    <row r="160" spans="1:23" ht="30" customHeight="1" x14ac:dyDescent="0.3">
      <c r="A160" s="122">
        <v>141753</v>
      </c>
      <c r="B160" s="123" t="s">
        <v>709</v>
      </c>
      <c r="C160" s="124" t="s">
        <v>3306</v>
      </c>
      <c r="D160" s="125" t="s">
        <v>3017</v>
      </c>
      <c r="E160" s="124" t="s">
        <v>710</v>
      </c>
      <c r="F160" s="124" t="s">
        <v>5821</v>
      </c>
      <c r="G160" s="124" t="s">
        <v>711</v>
      </c>
      <c r="H160" s="124" t="s">
        <v>5717</v>
      </c>
      <c r="I160" s="124" t="s">
        <v>2973</v>
      </c>
      <c r="J160" s="126">
        <v>14</v>
      </c>
      <c r="K160" s="127">
        <v>1412</v>
      </c>
      <c r="L160" s="124" t="s">
        <v>3273</v>
      </c>
      <c r="M160" s="128" t="s">
        <v>112</v>
      </c>
      <c r="N160" s="128"/>
      <c r="O160" s="129">
        <v>669</v>
      </c>
      <c r="P160" s="129">
        <v>4.62</v>
      </c>
      <c r="Q160" s="130">
        <v>1412</v>
      </c>
      <c r="R160" s="129">
        <v>120000</v>
      </c>
      <c r="S160" s="129">
        <v>13000</v>
      </c>
      <c r="T160" s="128" t="s">
        <v>2948</v>
      </c>
      <c r="U160" s="128" t="s">
        <v>3307</v>
      </c>
      <c r="V160" s="131">
        <v>14110</v>
      </c>
      <c r="W160" s="132">
        <v>14140</v>
      </c>
    </row>
    <row r="161" spans="1:23" ht="30" customHeight="1" x14ac:dyDescent="0.3">
      <c r="A161" s="122">
        <v>141762</v>
      </c>
      <c r="B161" s="123" t="s">
        <v>712</v>
      </c>
      <c r="C161" s="124" t="s">
        <v>3308</v>
      </c>
      <c r="D161" s="125" t="s">
        <v>3017</v>
      </c>
      <c r="E161" s="124" t="s">
        <v>5581</v>
      </c>
      <c r="F161" s="124"/>
      <c r="G161" s="124" t="s">
        <v>713</v>
      </c>
      <c r="H161" s="124" t="s">
        <v>2973</v>
      </c>
      <c r="I161" s="124" t="s">
        <v>2973</v>
      </c>
      <c r="J161" s="126">
        <v>13</v>
      </c>
      <c r="K161" s="127">
        <v>1311</v>
      </c>
      <c r="L161" s="124" t="s">
        <v>3096</v>
      </c>
      <c r="M161" s="128" t="s">
        <v>112</v>
      </c>
      <c r="N161" s="128"/>
      <c r="O161" s="129">
        <v>659</v>
      </c>
      <c r="P161" s="129">
        <v>9.0299999999999994</v>
      </c>
      <c r="Q161" s="130">
        <v>1311</v>
      </c>
      <c r="R161" s="129">
        <v>90000</v>
      </c>
      <c r="S161" s="129">
        <v>2300</v>
      </c>
      <c r="T161" s="128" t="s">
        <v>2948</v>
      </c>
      <c r="U161" s="128" t="s">
        <v>3309</v>
      </c>
      <c r="V161" s="131"/>
      <c r="W161" s="132"/>
    </row>
    <row r="162" spans="1:23" ht="30" customHeight="1" x14ac:dyDescent="0.3">
      <c r="A162" s="122">
        <v>141763</v>
      </c>
      <c r="B162" s="123" t="s">
        <v>714</v>
      </c>
      <c r="C162" s="124" t="s">
        <v>3310</v>
      </c>
      <c r="D162" s="125" t="s">
        <v>3017</v>
      </c>
      <c r="E162" s="124" t="s">
        <v>715</v>
      </c>
      <c r="F162" s="124"/>
      <c r="G162" s="124" t="s">
        <v>716</v>
      </c>
      <c r="H162" s="124" t="s">
        <v>5822</v>
      </c>
      <c r="I162" s="124" t="s">
        <v>2973</v>
      </c>
      <c r="J162" s="126">
        <v>14</v>
      </c>
      <c r="K162" s="127">
        <v>1442</v>
      </c>
      <c r="L162" s="124" t="s">
        <v>3311</v>
      </c>
      <c r="M162" s="128" t="s">
        <v>112</v>
      </c>
      <c r="N162" s="128"/>
      <c r="O162" s="129">
        <v>465.76</v>
      </c>
      <c r="P162" s="129">
        <v>4.84</v>
      </c>
      <c r="Q162" s="130">
        <v>1442</v>
      </c>
      <c r="R162" s="129">
        <v>130000</v>
      </c>
      <c r="S162" s="129">
        <v>8200</v>
      </c>
      <c r="T162" s="128" t="s">
        <v>2948</v>
      </c>
      <c r="U162" s="128" t="s">
        <v>3312</v>
      </c>
      <c r="V162" s="131">
        <v>14116</v>
      </c>
      <c r="W162" s="132">
        <v>14375</v>
      </c>
    </row>
    <row r="163" spans="1:23" ht="30" customHeight="1" x14ac:dyDescent="0.3">
      <c r="A163" s="122">
        <v>141764</v>
      </c>
      <c r="B163" s="123" t="s">
        <v>717</v>
      </c>
      <c r="C163" s="124" t="s">
        <v>3313</v>
      </c>
      <c r="D163" s="125" t="s">
        <v>3017</v>
      </c>
      <c r="E163" s="124" t="s">
        <v>718</v>
      </c>
      <c r="F163" s="124"/>
      <c r="G163" s="124" t="s">
        <v>719</v>
      </c>
      <c r="H163" s="124" t="s">
        <v>5822</v>
      </c>
      <c r="I163" s="124" t="s">
        <v>2973</v>
      </c>
      <c r="J163" s="126">
        <v>14</v>
      </c>
      <c r="K163" s="127">
        <v>1442</v>
      </c>
      <c r="L163" s="124" t="s">
        <v>3311</v>
      </c>
      <c r="M163" s="128" t="s">
        <v>112</v>
      </c>
      <c r="N163" s="128"/>
      <c r="O163" s="129">
        <v>465.76</v>
      </c>
      <c r="P163" s="129">
        <v>4.84</v>
      </c>
      <c r="Q163" s="130">
        <v>1442</v>
      </c>
      <c r="R163" s="129">
        <v>130000</v>
      </c>
      <c r="S163" s="129">
        <v>8200</v>
      </c>
      <c r="T163" s="128" t="s">
        <v>2948</v>
      </c>
      <c r="U163" s="128" t="s">
        <v>3314</v>
      </c>
      <c r="V163" s="131">
        <v>14116</v>
      </c>
      <c r="W163" s="132"/>
    </row>
    <row r="164" spans="1:23" ht="30" customHeight="1" x14ac:dyDescent="0.3">
      <c r="A164" s="122">
        <v>141765</v>
      </c>
      <c r="B164" s="123" t="s">
        <v>720</v>
      </c>
      <c r="C164" s="124" t="s">
        <v>3315</v>
      </c>
      <c r="D164" s="125" t="s">
        <v>3017</v>
      </c>
      <c r="E164" s="124" t="s">
        <v>5582</v>
      </c>
      <c r="F164" s="124"/>
      <c r="G164" s="124" t="s">
        <v>721</v>
      </c>
      <c r="H164" s="124" t="s">
        <v>5722</v>
      </c>
      <c r="I164" s="124" t="s">
        <v>5822</v>
      </c>
      <c r="J164" s="126">
        <v>14</v>
      </c>
      <c r="K164" s="127">
        <v>1442</v>
      </c>
      <c r="L164" s="124" t="s">
        <v>3311</v>
      </c>
      <c r="M164" s="128" t="s">
        <v>112</v>
      </c>
      <c r="N164" s="128"/>
      <c r="O164" s="129">
        <v>465.76</v>
      </c>
      <c r="P164" s="129">
        <v>4.84</v>
      </c>
      <c r="Q164" s="130">
        <v>1442</v>
      </c>
      <c r="R164" s="129">
        <v>130000</v>
      </c>
      <c r="S164" s="129">
        <v>8200</v>
      </c>
      <c r="T164" s="128" t="s">
        <v>2948</v>
      </c>
      <c r="U164" s="128" t="s">
        <v>3316</v>
      </c>
      <c r="V164" s="131">
        <v>14116</v>
      </c>
      <c r="W164" s="132">
        <v>14375</v>
      </c>
    </row>
    <row r="165" spans="1:23" ht="30" customHeight="1" x14ac:dyDescent="0.3">
      <c r="A165" s="122">
        <v>141766</v>
      </c>
      <c r="B165" s="123" t="s">
        <v>722</v>
      </c>
      <c r="C165" s="124" t="s">
        <v>3317</v>
      </c>
      <c r="D165" s="125" t="s">
        <v>3017</v>
      </c>
      <c r="E165" s="124" t="s">
        <v>5583</v>
      </c>
      <c r="F165" s="124"/>
      <c r="G165" s="124" t="s">
        <v>723</v>
      </c>
      <c r="H165" s="124" t="s">
        <v>5730</v>
      </c>
      <c r="I165" s="124" t="s">
        <v>5823</v>
      </c>
      <c r="J165" s="126">
        <v>14</v>
      </c>
      <c r="K165" s="127">
        <v>1442</v>
      </c>
      <c r="L165" s="124" t="s">
        <v>3311</v>
      </c>
      <c r="M165" s="128" t="s">
        <v>112</v>
      </c>
      <c r="N165" s="128"/>
      <c r="O165" s="129">
        <v>465.76</v>
      </c>
      <c r="P165" s="129">
        <v>4.84</v>
      </c>
      <c r="Q165" s="130">
        <v>1442</v>
      </c>
      <c r="R165" s="129">
        <v>130000</v>
      </c>
      <c r="S165" s="129">
        <v>8200</v>
      </c>
      <c r="T165" s="128" t="s">
        <v>2948</v>
      </c>
      <c r="U165" s="128" t="s">
        <v>3318</v>
      </c>
      <c r="V165" s="131">
        <v>14116</v>
      </c>
      <c r="W165" s="132">
        <v>14375</v>
      </c>
    </row>
    <row r="166" spans="1:23" ht="30" customHeight="1" x14ac:dyDescent="0.3">
      <c r="A166" s="122">
        <v>141782</v>
      </c>
      <c r="B166" s="123" t="s">
        <v>724</v>
      </c>
      <c r="C166" s="124" t="s">
        <v>3319</v>
      </c>
      <c r="D166" s="125" t="s">
        <v>3017</v>
      </c>
      <c r="E166" s="124" t="s">
        <v>725</v>
      </c>
      <c r="F166" s="124" t="s">
        <v>5824</v>
      </c>
      <c r="G166" s="124" t="s">
        <v>726</v>
      </c>
      <c r="H166" s="124" t="s">
        <v>5730</v>
      </c>
      <c r="I166" s="124" t="s">
        <v>5825</v>
      </c>
      <c r="J166" s="126">
        <v>14</v>
      </c>
      <c r="K166" s="127">
        <v>1412</v>
      </c>
      <c r="L166" s="124" t="s">
        <v>3273</v>
      </c>
      <c r="M166" s="128" t="s">
        <v>112</v>
      </c>
      <c r="N166" s="128"/>
      <c r="O166" s="129">
        <v>669</v>
      </c>
      <c r="P166" s="129">
        <v>4.62</v>
      </c>
      <c r="Q166" s="130">
        <v>1412</v>
      </c>
      <c r="R166" s="129">
        <v>120000</v>
      </c>
      <c r="S166" s="129">
        <v>13000</v>
      </c>
      <c r="T166" s="128" t="s">
        <v>2948</v>
      </c>
      <c r="U166" s="128" t="s">
        <v>3320</v>
      </c>
      <c r="V166" s="131">
        <v>14112</v>
      </c>
      <c r="W166" s="132">
        <v>14112</v>
      </c>
    </row>
    <row r="167" spans="1:23" ht="30" customHeight="1" x14ac:dyDescent="0.3">
      <c r="A167" s="122">
        <v>141783</v>
      </c>
      <c r="B167" s="123" t="s">
        <v>727</v>
      </c>
      <c r="C167" s="124" t="s">
        <v>3321</v>
      </c>
      <c r="D167" s="125" t="s">
        <v>3017</v>
      </c>
      <c r="E167" s="124" t="s">
        <v>728</v>
      </c>
      <c r="F167" s="124"/>
      <c r="G167" s="124" t="s">
        <v>729</v>
      </c>
      <c r="H167" s="124" t="s">
        <v>5730</v>
      </c>
      <c r="I167" s="124" t="s">
        <v>5717</v>
      </c>
      <c r="J167" s="126">
        <v>14</v>
      </c>
      <c r="K167" s="127">
        <v>1412</v>
      </c>
      <c r="L167" s="124" t="s">
        <v>3273</v>
      </c>
      <c r="M167" s="128" t="s">
        <v>112</v>
      </c>
      <c r="N167" s="128"/>
      <c r="O167" s="129">
        <v>669</v>
      </c>
      <c r="P167" s="129">
        <v>4.62</v>
      </c>
      <c r="Q167" s="130">
        <v>1412</v>
      </c>
      <c r="R167" s="129">
        <v>120000</v>
      </c>
      <c r="S167" s="129">
        <v>13000</v>
      </c>
      <c r="T167" s="128" t="s">
        <v>2948</v>
      </c>
      <c r="U167" s="128" t="s">
        <v>3322</v>
      </c>
      <c r="V167" s="131">
        <v>14112</v>
      </c>
      <c r="W167" s="132" t="s">
        <v>3323</v>
      </c>
    </row>
    <row r="168" spans="1:23" ht="30" customHeight="1" x14ac:dyDescent="0.3">
      <c r="A168" s="122">
        <v>141784</v>
      </c>
      <c r="B168" s="123" t="s">
        <v>730</v>
      </c>
      <c r="C168" s="124" t="s">
        <v>3324</v>
      </c>
      <c r="D168" s="125" t="s">
        <v>3017</v>
      </c>
      <c r="E168" s="124" t="s">
        <v>731</v>
      </c>
      <c r="F168" s="124" t="s">
        <v>3325</v>
      </c>
      <c r="G168" s="124" t="s">
        <v>732</v>
      </c>
      <c r="H168" s="124" t="s">
        <v>5730</v>
      </c>
      <c r="I168" s="124" t="s">
        <v>5717</v>
      </c>
      <c r="J168" s="126">
        <v>14</v>
      </c>
      <c r="K168" s="127">
        <v>1412</v>
      </c>
      <c r="L168" s="124" t="s">
        <v>3273</v>
      </c>
      <c r="M168" s="128" t="s">
        <v>112</v>
      </c>
      <c r="N168" s="128"/>
      <c r="O168" s="129">
        <v>669</v>
      </c>
      <c r="P168" s="129">
        <v>4.62</v>
      </c>
      <c r="Q168" s="130">
        <v>1412</v>
      </c>
      <c r="R168" s="129">
        <v>120000</v>
      </c>
      <c r="S168" s="129">
        <v>13000</v>
      </c>
      <c r="T168" s="128" t="s">
        <v>2948</v>
      </c>
      <c r="U168" s="128" t="s">
        <v>3326</v>
      </c>
      <c r="V168" s="131">
        <v>14112</v>
      </c>
      <c r="W168" s="132">
        <v>14111</v>
      </c>
    </row>
    <row r="169" spans="1:23" ht="30" customHeight="1" x14ac:dyDescent="0.3">
      <c r="A169" s="122">
        <v>141785</v>
      </c>
      <c r="B169" s="123" t="s">
        <v>733</v>
      </c>
      <c r="C169" s="124" t="s">
        <v>3327</v>
      </c>
      <c r="D169" s="125" t="s">
        <v>3017</v>
      </c>
      <c r="E169" s="124" t="s">
        <v>734</v>
      </c>
      <c r="F169" s="124"/>
      <c r="G169" s="124" t="s">
        <v>735</v>
      </c>
      <c r="H169" s="124" t="s">
        <v>5730</v>
      </c>
      <c r="I169" s="124" t="s">
        <v>5717</v>
      </c>
      <c r="J169" s="126">
        <v>14</v>
      </c>
      <c r="K169" s="127">
        <v>1412</v>
      </c>
      <c r="L169" s="124" t="s">
        <v>3273</v>
      </c>
      <c r="M169" s="128" t="s">
        <v>112</v>
      </c>
      <c r="N169" s="128"/>
      <c r="O169" s="129">
        <v>669</v>
      </c>
      <c r="P169" s="129">
        <v>4.62</v>
      </c>
      <c r="Q169" s="130">
        <v>1412</v>
      </c>
      <c r="R169" s="129">
        <v>120000</v>
      </c>
      <c r="S169" s="129">
        <v>13000</v>
      </c>
      <c r="T169" s="128" t="s">
        <v>2948</v>
      </c>
      <c r="U169" s="128" t="s">
        <v>3328</v>
      </c>
      <c r="V169" s="131">
        <v>14112</v>
      </c>
      <c r="W169" s="132">
        <v>14112</v>
      </c>
    </row>
    <row r="170" spans="1:23" ht="30" customHeight="1" x14ac:dyDescent="0.3">
      <c r="A170" s="122">
        <v>141786</v>
      </c>
      <c r="B170" s="123" t="s">
        <v>736</v>
      </c>
      <c r="C170" s="124" t="s">
        <v>3329</v>
      </c>
      <c r="D170" s="125" t="s">
        <v>3017</v>
      </c>
      <c r="E170" s="124" t="s">
        <v>737</v>
      </c>
      <c r="F170" s="124"/>
      <c r="G170" s="124" t="s">
        <v>738</v>
      </c>
      <c r="H170" s="124" t="s">
        <v>5730</v>
      </c>
      <c r="I170" s="124" t="s">
        <v>2973</v>
      </c>
      <c r="J170" s="126">
        <v>14</v>
      </c>
      <c r="K170" s="127">
        <v>1412</v>
      </c>
      <c r="L170" s="124" t="s">
        <v>3273</v>
      </c>
      <c r="M170" s="128" t="s">
        <v>112</v>
      </c>
      <c r="N170" s="128"/>
      <c r="O170" s="129">
        <v>669</v>
      </c>
      <c r="P170" s="129">
        <v>4.62</v>
      </c>
      <c r="Q170" s="130">
        <v>1412</v>
      </c>
      <c r="R170" s="129">
        <v>120000</v>
      </c>
      <c r="S170" s="129">
        <v>13000</v>
      </c>
      <c r="T170" s="128" t="s">
        <v>2948</v>
      </c>
      <c r="U170" s="128" t="s">
        <v>3330</v>
      </c>
      <c r="V170" s="131">
        <v>14112</v>
      </c>
      <c r="W170" s="132">
        <v>14111</v>
      </c>
    </row>
    <row r="171" spans="1:23" ht="30" customHeight="1" x14ac:dyDescent="0.3">
      <c r="A171" s="122">
        <v>141787</v>
      </c>
      <c r="B171" s="123" t="s">
        <v>739</v>
      </c>
      <c r="C171" s="124" t="s">
        <v>3331</v>
      </c>
      <c r="D171" s="125" t="s">
        <v>3017</v>
      </c>
      <c r="E171" s="124" t="s">
        <v>740</v>
      </c>
      <c r="F171" s="124"/>
      <c r="G171" s="124" t="s">
        <v>741</v>
      </c>
      <c r="H171" s="124" t="s">
        <v>5730</v>
      </c>
      <c r="I171" s="124" t="s">
        <v>2973</v>
      </c>
      <c r="J171" s="126">
        <v>14</v>
      </c>
      <c r="K171" s="127">
        <v>1443</v>
      </c>
      <c r="L171" s="124" t="s">
        <v>3332</v>
      </c>
      <c r="M171" s="128" t="s">
        <v>112</v>
      </c>
      <c r="N171" s="128"/>
      <c r="O171" s="129">
        <v>355.07</v>
      </c>
      <c r="P171" s="129">
        <v>3.27</v>
      </c>
      <c r="Q171" s="130">
        <v>1443</v>
      </c>
      <c r="R171" s="129">
        <v>120000</v>
      </c>
      <c r="S171" s="129">
        <v>4800</v>
      </c>
      <c r="T171" s="128" t="s">
        <v>2948</v>
      </c>
      <c r="U171" s="128" t="s">
        <v>3333</v>
      </c>
      <c r="V171" s="131">
        <v>14133</v>
      </c>
      <c r="W171" s="132">
        <v>15620</v>
      </c>
    </row>
    <row r="172" spans="1:23" ht="30" customHeight="1" x14ac:dyDescent="0.3">
      <c r="A172" s="122">
        <v>141821</v>
      </c>
      <c r="B172" s="123" t="s">
        <v>742</v>
      </c>
      <c r="C172" s="124" t="s">
        <v>3334</v>
      </c>
      <c r="D172" s="125" t="s">
        <v>3017</v>
      </c>
      <c r="E172" s="124" t="s">
        <v>5584</v>
      </c>
      <c r="F172" s="124"/>
      <c r="G172" s="124" t="s">
        <v>743</v>
      </c>
      <c r="H172" s="124" t="s">
        <v>5730</v>
      </c>
      <c r="I172" s="124" t="s">
        <v>2973</v>
      </c>
      <c r="J172" s="126">
        <v>44</v>
      </c>
      <c r="K172" s="127">
        <v>4411</v>
      </c>
      <c r="L172" s="124" t="s">
        <v>3335</v>
      </c>
      <c r="M172" s="128" t="s">
        <v>112</v>
      </c>
      <c r="N172" s="128"/>
      <c r="O172" s="129">
        <v>371</v>
      </c>
      <c r="P172" s="129">
        <v>2.2599999999999998</v>
      </c>
      <c r="Q172" s="130">
        <v>4411</v>
      </c>
      <c r="R172" s="129">
        <v>1400000</v>
      </c>
      <c r="S172" s="129">
        <v>47000</v>
      </c>
      <c r="T172" s="128" t="s">
        <v>2948</v>
      </c>
      <c r="U172" s="128" t="s">
        <v>3336</v>
      </c>
      <c r="V172" s="131">
        <v>44110</v>
      </c>
      <c r="W172" s="132"/>
    </row>
    <row r="173" spans="1:23" ht="30" customHeight="1" x14ac:dyDescent="0.3">
      <c r="A173" s="122">
        <v>141911</v>
      </c>
      <c r="B173" s="123" t="s">
        <v>744</v>
      </c>
      <c r="C173" s="124" t="s">
        <v>3337</v>
      </c>
      <c r="D173" s="125" t="s">
        <v>3017</v>
      </c>
      <c r="E173" s="124" t="s">
        <v>745</v>
      </c>
      <c r="F173" s="124"/>
      <c r="G173" s="124" t="s">
        <v>746</v>
      </c>
      <c r="H173" s="124" t="s">
        <v>5729</v>
      </c>
      <c r="I173" s="124" t="s">
        <v>2973</v>
      </c>
      <c r="J173" s="126">
        <v>14</v>
      </c>
      <c r="K173" s="127">
        <v>1457</v>
      </c>
      <c r="L173" s="124" t="s">
        <v>3226</v>
      </c>
      <c r="M173" s="128" t="s">
        <v>112</v>
      </c>
      <c r="N173" s="128"/>
      <c r="O173" s="129">
        <v>782.9</v>
      </c>
      <c r="P173" s="129">
        <v>34.57</v>
      </c>
      <c r="Q173" s="130">
        <v>1457</v>
      </c>
      <c r="R173" s="129">
        <v>22000</v>
      </c>
      <c r="S173" s="129">
        <v>11000</v>
      </c>
      <c r="T173" s="128" t="s">
        <v>2948</v>
      </c>
      <c r="U173" s="128" t="s">
        <v>3338</v>
      </c>
      <c r="V173" s="131"/>
      <c r="W173" s="132"/>
    </row>
    <row r="174" spans="1:23" ht="30" customHeight="1" x14ac:dyDescent="0.3">
      <c r="A174" s="122">
        <v>141912</v>
      </c>
      <c r="B174" s="123" t="s">
        <v>747</v>
      </c>
      <c r="C174" s="124" t="s">
        <v>3339</v>
      </c>
      <c r="D174" s="125" t="s">
        <v>3017</v>
      </c>
      <c r="E174" s="124" t="s">
        <v>748</v>
      </c>
      <c r="F174" s="124"/>
      <c r="G174" s="124" t="s">
        <v>749</v>
      </c>
      <c r="H174" s="124" t="s">
        <v>5726</v>
      </c>
      <c r="I174" s="124" t="s">
        <v>5826</v>
      </c>
      <c r="J174" s="126">
        <v>14</v>
      </c>
      <c r="K174" s="127">
        <v>1403</v>
      </c>
      <c r="L174" s="124" t="s">
        <v>3340</v>
      </c>
      <c r="M174" s="128" t="s">
        <v>112</v>
      </c>
      <c r="N174" s="128"/>
      <c r="O174" s="129">
        <v>659</v>
      </c>
      <c r="P174" s="129">
        <v>7.76</v>
      </c>
      <c r="Q174" s="130">
        <v>1403</v>
      </c>
      <c r="R174" s="129">
        <v>6000</v>
      </c>
      <c r="S174" s="129">
        <v>4000</v>
      </c>
      <c r="T174" s="128" t="s">
        <v>2948</v>
      </c>
      <c r="U174" s="128" t="s">
        <v>3341</v>
      </c>
      <c r="V174" s="131">
        <v>14121</v>
      </c>
      <c r="W174" s="132"/>
    </row>
    <row r="175" spans="1:23" ht="30" customHeight="1" x14ac:dyDescent="0.3">
      <c r="A175" s="122">
        <v>141913</v>
      </c>
      <c r="B175" s="123" t="s">
        <v>750</v>
      </c>
      <c r="C175" s="124" t="s">
        <v>3342</v>
      </c>
      <c r="D175" s="125" t="s">
        <v>3017</v>
      </c>
      <c r="E175" s="124" t="s">
        <v>751</v>
      </c>
      <c r="F175" s="124"/>
      <c r="G175" s="124" t="s">
        <v>138</v>
      </c>
      <c r="H175" s="124" t="s">
        <v>5730</v>
      </c>
      <c r="I175" s="124" t="s">
        <v>5827</v>
      </c>
      <c r="J175" s="126">
        <v>41</v>
      </c>
      <c r="K175" s="127">
        <v>4122</v>
      </c>
      <c r="L175" s="124" t="s">
        <v>3343</v>
      </c>
      <c r="M175" s="128" t="s">
        <v>112</v>
      </c>
      <c r="N175" s="128"/>
      <c r="O175" s="129">
        <v>522.78</v>
      </c>
      <c r="P175" s="129">
        <v>0.91</v>
      </c>
      <c r="Q175" s="130">
        <v>4122</v>
      </c>
      <c r="R175" s="129">
        <v>14000</v>
      </c>
      <c r="S175" s="129">
        <v>1700</v>
      </c>
      <c r="T175" s="128" t="s">
        <v>2948</v>
      </c>
      <c r="U175" s="128" t="s">
        <v>3344</v>
      </c>
      <c r="V175" s="131"/>
      <c r="W175" s="132"/>
    </row>
    <row r="176" spans="1:23" ht="30" customHeight="1" x14ac:dyDescent="0.3">
      <c r="A176" s="122">
        <v>141914</v>
      </c>
      <c r="B176" s="123" t="s">
        <v>752</v>
      </c>
      <c r="C176" s="124" t="s">
        <v>3345</v>
      </c>
      <c r="D176" s="125" t="s">
        <v>3017</v>
      </c>
      <c r="E176" s="124" t="s">
        <v>753</v>
      </c>
      <c r="F176" s="124"/>
      <c r="G176" s="124" t="s">
        <v>754</v>
      </c>
      <c r="H176" s="124" t="s">
        <v>5726</v>
      </c>
      <c r="I176" s="124" t="s">
        <v>5826</v>
      </c>
      <c r="J176" s="126">
        <v>14</v>
      </c>
      <c r="K176" s="127">
        <v>1452</v>
      </c>
      <c r="L176" s="124" t="s">
        <v>3346</v>
      </c>
      <c r="M176" s="128" t="s">
        <v>112</v>
      </c>
      <c r="N176" s="128"/>
      <c r="O176" s="129">
        <v>782.9</v>
      </c>
      <c r="P176" s="129">
        <v>7.55</v>
      </c>
      <c r="Q176" s="130">
        <v>1452</v>
      </c>
      <c r="R176" s="129">
        <v>20000</v>
      </c>
      <c r="S176" s="129">
        <v>3000</v>
      </c>
      <c r="T176" s="128" t="s">
        <v>2948</v>
      </c>
      <c r="U176" s="128" t="s">
        <v>3347</v>
      </c>
      <c r="V176" s="131"/>
      <c r="W176" s="132"/>
    </row>
    <row r="177" spans="1:23" ht="30" customHeight="1" x14ac:dyDescent="0.3">
      <c r="A177" s="122">
        <v>141915</v>
      </c>
      <c r="B177" s="123" t="s">
        <v>755</v>
      </c>
      <c r="C177" s="124" t="s">
        <v>3348</v>
      </c>
      <c r="D177" s="125" t="s">
        <v>3017</v>
      </c>
      <c r="E177" s="124" t="s">
        <v>756</v>
      </c>
      <c r="F177" s="124" t="s">
        <v>116</v>
      </c>
      <c r="G177" s="124" t="s">
        <v>757</v>
      </c>
      <c r="H177" s="124" t="s">
        <v>5726</v>
      </c>
      <c r="I177" s="124" t="s">
        <v>5826</v>
      </c>
      <c r="J177" s="126">
        <v>14</v>
      </c>
      <c r="K177" s="127">
        <v>1403</v>
      </c>
      <c r="L177" s="124" t="s">
        <v>3340</v>
      </c>
      <c r="M177" s="128" t="s">
        <v>112</v>
      </c>
      <c r="N177" s="128"/>
      <c r="O177" s="129">
        <v>659</v>
      </c>
      <c r="P177" s="129">
        <v>7.76</v>
      </c>
      <c r="Q177" s="130">
        <v>1403</v>
      </c>
      <c r="R177" s="129">
        <v>6000</v>
      </c>
      <c r="S177" s="129">
        <v>4000</v>
      </c>
      <c r="T177" s="128" t="s">
        <v>2948</v>
      </c>
      <c r="U177" s="128" t="s">
        <v>3349</v>
      </c>
      <c r="V177" s="131">
        <v>14121</v>
      </c>
      <c r="W177" s="132"/>
    </row>
    <row r="178" spans="1:23" ht="30" customHeight="1" x14ac:dyDescent="0.3">
      <c r="A178" s="122">
        <v>143199</v>
      </c>
      <c r="B178" s="123" t="s">
        <v>758</v>
      </c>
      <c r="C178" s="124" t="s">
        <v>3350</v>
      </c>
      <c r="D178" s="125" t="s">
        <v>3017</v>
      </c>
      <c r="E178" s="124" t="s">
        <v>759</v>
      </c>
      <c r="F178" s="124"/>
      <c r="G178" s="124" t="s">
        <v>760</v>
      </c>
      <c r="H178" s="124" t="s">
        <v>2973</v>
      </c>
      <c r="I178" s="124" t="s">
        <v>2973</v>
      </c>
      <c r="J178" s="126">
        <v>14</v>
      </c>
      <c r="K178" s="127">
        <v>1431</v>
      </c>
      <c r="L178" s="124" t="s">
        <v>3351</v>
      </c>
      <c r="M178" s="128" t="s">
        <v>112</v>
      </c>
      <c r="N178" s="128"/>
      <c r="O178" s="129">
        <v>599</v>
      </c>
      <c r="P178" s="129">
        <v>4.6500000000000004</v>
      </c>
      <c r="Q178" s="130">
        <v>1431</v>
      </c>
      <c r="R178" s="129">
        <v>58000</v>
      </c>
      <c r="S178" s="129">
        <v>9600</v>
      </c>
      <c r="T178" s="128" t="s">
        <v>2948</v>
      </c>
      <c r="U178" s="128" t="s">
        <v>3352</v>
      </c>
      <c r="V178" s="131">
        <v>14310</v>
      </c>
      <c r="W178" s="132">
        <v>14365</v>
      </c>
    </row>
    <row r="179" spans="1:23" ht="30" customHeight="1" x14ac:dyDescent="0.3">
      <c r="A179" s="122">
        <v>143770</v>
      </c>
      <c r="B179" s="123" t="s">
        <v>761</v>
      </c>
      <c r="C179" s="124" t="s">
        <v>3353</v>
      </c>
      <c r="D179" s="125" t="s">
        <v>3017</v>
      </c>
      <c r="E179" s="124" t="s">
        <v>762</v>
      </c>
      <c r="F179" s="124"/>
      <c r="G179" s="124" t="s">
        <v>138</v>
      </c>
      <c r="H179" s="124" t="e">
        <v>#N/A</v>
      </c>
      <c r="I179" s="124" t="e">
        <v>#N/A</v>
      </c>
      <c r="J179" s="126">
        <v>14</v>
      </c>
      <c r="K179" s="127">
        <v>1443</v>
      </c>
      <c r="L179" s="124" t="s">
        <v>3332</v>
      </c>
      <c r="M179" s="128" t="s">
        <v>112</v>
      </c>
      <c r="N179" s="128"/>
      <c r="O179" s="129">
        <v>355.07</v>
      </c>
      <c r="P179" s="129">
        <v>3.27</v>
      </c>
      <c r="Q179" s="130">
        <v>1443</v>
      </c>
      <c r="R179" s="129">
        <v>120000</v>
      </c>
      <c r="S179" s="129">
        <v>4800</v>
      </c>
      <c r="T179" s="128" t="s">
        <v>2948</v>
      </c>
      <c r="U179" s="128" t="s">
        <v>3354</v>
      </c>
      <c r="V179" s="131"/>
      <c r="W179" s="132">
        <v>14377</v>
      </c>
    </row>
    <row r="180" spans="1:23" ht="30" customHeight="1" x14ac:dyDescent="0.3">
      <c r="A180" s="122">
        <v>144321</v>
      </c>
      <c r="B180" s="123" t="s">
        <v>763</v>
      </c>
      <c r="C180" s="124" t="s">
        <v>763</v>
      </c>
      <c r="D180" s="125" t="s">
        <v>3017</v>
      </c>
      <c r="E180" s="124" t="s">
        <v>5585</v>
      </c>
      <c r="F180" s="124"/>
      <c r="G180" s="124" t="s">
        <v>764</v>
      </c>
      <c r="H180" s="124" t="s">
        <v>2973</v>
      </c>
      <c r="I180" s="124" t="s">
        <v>2973</v>
      </c>
      <c r="J180" s="126">
        <v>14</v>
      </c>
      <c r="K180" s="127">
        <v>1443</v>
      </c>
      <c r="L180" s="124" t="s">
        <v>3332</v>
      </c>
      <c r="M180" s="128" t="s">
        <v>112</v>
      </c>
      <c r="N180" s="128"/>
      <c r="O180" s="129">
        <v>355.07</v>
      </c>
      <c r="P180" s="129">
        <v>3.27</v>
      </c>
      <c r="Q180" s="130">
        <v>1443</v>
      </c>
      <c r="R180" s="129">
        <v>120000</v>
      </c>
      <c r="S180" s="129">
        <v>4800</v>
      </c>
      <c r="T180" s="128" t="s">
        <v>2948</v>
      </c>
      <c r="U180" s="128" t="s">
        <v>3355</v>
      </c>
      <c r="V180" s="131">
        <v>14140</v>
      </c>
      <c r="W180" s="132">
        <v>15620</v>
      </c>
    </row>
    <row r="181" spans="1:23" ht="30" customHeight="1" x14ac:dyDescent="0.3">
      <c r="A181" s="122">
        <v>144401</v>
      </c>
      <c r="B181" s="123" t="s">
        <v>765</v>
      </c>
      <c r="C181" s="124" t="s">
        <v>3356</v>
      </c>
      <c r="D181" s="125" t="s">
        <v>3017</v>
      </c>
      <c r="E181" s="124" t="s">
        <v>5586</v>
      </c>
      <c r="F181" s="124"/>
      <c r="G181" s="124" t="s">
        <v>766</v>
      </c>
      <c r="H181" s="124" t="s">
        <v>2973</v>
      </c>
      <c r="I181" s="124" t="s">
        <v>2973</v>
      </c>
      <c r="J181" s="126">
        <v>14</v>
      </c>
      <c r="K181" s="127">
        <v>1444</v>
      </c>
      <c r="L181" s="124" t="s">
        <v>3018</v>
      </c>
      <c r="M181" s="128" t="s">
        <v>112</v>
      </c>
      <c r="N181" s="128"/>
      <c r="O181" s="129">
        <v>599</v>
      </c>
      <c r="P181" s="129">
        <v>3.77</v>
      </c>
      <c r="Q181" s="130">
        <v>1444</v>
      </c>
      <c r="R181" s="129">
        <v>190000</v>
      </c>
      <c r="S181" s="129">
        <v>5800</v>
      </c>
      <c r="T181" s="128" t="s">
        <v>2948</v>
      </c>
      <c r="U181" s="128" t="s">
        <v>3357</v>
      </c>
      <c r="V181" s="131">
        <v>14166</v>
      </c>
      <c r="W181" s="132">
        <v>14311</v>
      </c>
    </row>
    <row r="182" spans="1:23" ht="30" customHeight="1" x14ac:dyDescent="0.3">
      <c r="A182" s="122">
        <v>144421</v>
      </c>
      <c r="B182" s="123" t="s">
        <v>767</v>
      </c>
      <c r="C182" s="124" t="s">
        <v>3358</v>
      </c>
      <c r="D182" s="125" t="s">
        <v>3017</v>
      </c>
      <c r="E182" s="124" t="s">
        <v>768</v>
      </c>
      <c r="F182" s="124"/>
      <c r="G182" s="124" t="s">
        <v>769</v>
      </c>
      <c r="H182" s="124" t="s">
        <v>2973</v>
      </c>
      <c r="I182" s="124" t="s">
        <v>2973</v>
      </c>
      <c r="J182" s="126">
        <v>14</v>
      </c>
      <c r="K182" s="127">
        <v>1444</v>
      </c>
      <c r="L182" s="124" t="s">
        <v>3018</v>
      </c>
      <c r="M182" s="128" t="s">
        <v>112</v>
      </c>
      <c r="N182" s="128"/>
      <c r="O182" s="129">
        <v>599</v>
      </c>
      <c r="P182" s="129">
        <v>3.77</v>
      </c>
      <c r="Q182" s="130">
        <v>1444</v>
      </c>
      <c r="R182" s="129">
        <v>190000</v>
      </c>
      <c r="S182" s="129">
        <v>5800</v>
      </c>
      <c r="T182" s="128" t="s">
        <v>2948</v>
      </c>
      <c r="U182" s="128" t="s">
        <v>3359</v>
      </c>
      <c r="V182" s="131">
        <v>14166</v>
      </c>
      <c r="W182" s="132">
        <v>14441</v>
      </c>
    </row>
    <row r="183" spans="1:23" ht="30" customHeight="1" x14ac:dyDescent="0.3">
      <c r="A183" s="122">
        <v>144422</v>
      </c>
      <c r="B183" s="123" t="s">
        <v>770</v>
      </c>
      <c r="C183" s="124" t="s">
        <v>770</v>
      </c>
      <c r="D183" s="125" t="s">
        <v>3017</v>
      </c>
      <c r="E183" s="124" t="s">
        <v>771</v>
      </c>
      <c r="F183" s="124" t="s">
        <v>5828</v>
      </c>
      <c r="G183" s="124" t="s">
        <v>772</v>
      </c>
      <c r="H183" s="124" t="s">
        <v>2973</v>
      </c>
      <c r="I183" s="124" t="s">
        <v>2973</v>
      </c>
      <c r="J183" s="126">
        <v>14</v>
      </c>
      <c r="K183" s="127">
        <v>1444</v>
      </c>
      <c r="L183" s="124" t="s">
        <v>3018</v>
      </c>
      <c r="M183" s="128" t="s">
        <v>112</v>
      </c>
      <c r="N183" s="128"/>
      <c r="O183" s="129">
        <v>599</v>
      </c>
      <c r="P183" s="129">
        <v>3.77</v>
      </c>
      <c r="Q183" s="130">
        <v>1444</v>
      </c>
      <c r="R183" s="129">
        <v>190000</v>
      </c>
      <c r="S183" s="129">
        <v>5800</v>
      </c>
      <c r="T183" s="128" t="s">
        <v>2948</v>
      </c>
      <c r="U183" s="128" t="s">
        <v>3360</v>
      </c>
      <c r="V183" s="131">
        <v>14180</v>
      </c>
      <c r="W183" s="132">
        <v>14440</v>
      </c>
    </row>
    <row r="184" spans="1:23" ht="30" customHeight="1" x14ac:dyDescent="0.3">
      <c r="A184" s="122">
        <v>144423</v>
      </c>
      <c r="B184" s="123" t="s">
        <v>773</v>
      </c>
      <c r="C184" s="124" t="s">
        <v>773</v>
      </c>
      <c r="D184" s="125" t="s">
        <v>3017</v>
      </c>
      <c r="E184" s="124" t="s">
        <v>774</v>
      </c>
      <c r="F184" s="124"/>
      <c r="G184" s="124" t="s">
        <v>775</v>
      </c>
      <c r="H184" s="124" t="s">
        <v>2973</v>
      </c>
      <c r="I184" s="124" t="s">
        <v>2973</v>
      </c>
      <c r="J184" s="126">
        <v>14</v>
      </c>
      <c r="K184" s="127">
        <v>1444</v>
      </c>
      <c r="L184" s="124" t="s">
        <v>3018</v>
      </c>
      <c r="M184" s="128" t="s">
        <v>112</v>
      </c>
      <c r="N184" s="128"/>
      <c r="O184" s="129">
        <v>599</v>
      </c>
      <c r="P184" s="129">
        <v>3.77</v>
      </c>
      <c r="Q184" s="130">
        <v>1444</v>
      </c>
      <c r="R184" s="129">
        <v>190000</v>
      </c>
      <c r="S184" s="129">
        <v>5800</v>
      </c>
      <c r="T184" s="128" t="s">
        <v>2948</v>
      </c>
      <c r="U184" s="128" t="s">
        <v>3361</v>
      </c>
      <c r="V184" s="131">
        <v>14176</v>
      </c>
      <c r="W184" s="132">
        <v>14441</v>
      </c>
    </row>
    <row r="185" spans="1:23" ht="30" customHeight="1" x14ac:dyDescent="0.3">
      <c r="A185" s="122">
        <v>144621</v>
      </c>
      <c r="B185" s="123" t="s">
        <v>776</v>
      </c>
      <c r="C185" s="124" t="s">
        <v>3362</v>
      </c>
      <c r="D185" s="125" t="s">
        <v>3017</v>
      </c>
      <c r="E185" s="124" t="s">
        <v>777</v>
      </c>
      <c r="F185" s="124"/>
      <c r="G185" s="124" t="s">
        <v>631</v>
      </c>
      <c r="H185" s="124" t="e">
        <v>#N/A</v>
      </c>
      <c r="I185" s="124" t="e">
        <v>#N/A</v>
      </c>
      <c r="J185" s="126">
        <v>14</v>
      </c>
      <c r="K185" s="127">
        <v>1446</v>
      </c>
      <c r="L185" s="124" t="s">
        <v>3363</v>
      </c>
      <c r="M185" s="128" t="s">
        <v>112</v>
      </c>
      <c r="N185" s="128"/>
      <c r="O185" s="129">
        <v>518.13</v>
      </c>
      <c r="P185" s="129">
        <v>4.37</v>
      </c>
      <c r="Q185" s="130">
        <v>1446</v>
      </c>
      <c r="R185" s="129">
        <v>79000</v>
      </c>
      <c r="S185" s="129">
        <v>13000</v>
      </c>
      <c r="T185" s="128" t="s">
        <v>2948</v>
      </c>
      <c r="U185" s="128" t="s">
        <v>3364</v>
      </c>
      <c r="V185" s="131">
        <v>14132</v>
      </c>
      <c r="W185" s="132">
        <v>14347</v>
      </c>
    </row>
    <row r="186" spans="1:23" ht="30" customHeight="1" x14ac:dyDescent="0.3">
      <c r="A186" s="122">
        <v>145921</v>
      </c>
      <c r="B186" s="123" t="s">
        <v>778</v>
      </c>
      <c r="C186" s="124" t="s">
        <v>3365</v>
      </c>
      <c r="D186" s="125" t="s">
        <v>2957</v>
      </c>
      <c r="E186" s="124" t="s">
        <v>779</v>
      </c>
      <c r="F186" s="124" t="s">
        <v>5829</v>
      </c>
      <c r="G186" s="124" t="s">
        <v>780</v>
      </c>
      <c r="H186" s="124" t="s">
        <v>2973</v>
      </c>
      <c r="I186" s="124" t="s">
        <v>2973</v>
      </c>
      <c r="J186" s="126">
        <v>14</v>
      </c>
      <c r="K186" s="127">
        <v>1459</v>
      </c>
      <c r="L186" s="124" t="s">
        <v>3366</v>
      </c>
      <c r="M186" s="128" t="s">
        <v>112</v>
      </c>
      <c r="N186" s="128"/>
      <c r="O186" s="129">
        <v>349.8</v>
      </c>
      <c r="P186" s="129">
        <v>0.67</v>
      </c>
      <c r="Q186" s="130">
        <v>1459</v>
      </c>
      <c r="R186" s="129">
        <v>41000</v>
      </c>
      <c r="S186" s="129">
        <v>2400</v>
      </c>
      <c r="T186" s="128" t="s">
        <v>2948</v>
      </c>
      <c r="U186" s="128" t="s">
        <v>3367</v>
      </c>
      <c r="V186" s="131">
        <v>14179</v>
      </c>
      <c r="W186" s="132" t="s">
        <v>5830</v>
      </c>
    </row>
    <row r="187" spans="1:23" ht="30" customHeight="1" x14ac:dyDescent="0.3">
      <c r="A187" s="122">
        <v>146601</v>
      </c>
      <c r="B187" s="123" t="s">
        <v>781</v>
      </c>
      <c r="C187" s="124" t="s">
        <v>3368</v>
      </c>
      <c r="D187" s="125" t="s">
        <v>2957</v>
      </c>
      <c r="E187" s="124" t="s">
        <v>782</v>
      </c>
      <c r="F187" s="124" t="s">
        <v>5831</v>
      </c>
      <c r="G187" s="124" t="s">
        <v>783</v>
      </c>
      <c r="H187" s="124" t="s">
        <v>5716</v>
      </c>
      <c r="I187" s="124" t="s">
        <v>5717</v>
      </c>
      <c r="J187" s="126">
        <v>14</v>
      </c>
      <c r="K187" s="127">
        <v>1466</v>
      </c>
      <c r="L187" s="124" t="s">
        <v>3229</v>
      </c>
      <c r="M187" s="128" t="s">
        <v>112</v>
      </c>
      <c r="N187" s="128"/>
      <c r="O187" s="129">
        <v>472.6</v>
      </c>
      <c r="P187" s="129">
        <v>1.1499999999999999</v>
      </c>
      <c r="Q187" s="130">
        <v>1466</v>
      </c>
      <c r="R187" s="129">
        <v>55000</v>
      </c>
      <c r="S187" s="129">
        <v>15000</v>
      </c>
      <c r="T187" s="128" t="s">
        <v>2948</v>
      </c>
      <c r="U187" s="128" t="s">
        <v>3369</v>
      </c>
      <c r="V187" s="131"/>
      <c r="W187" s="132"/>
    </row>
    <row r="188" spans="1:23" ht="30" customHeight="1" x14ac:dyDescent="0.3">
      <c r="A188" s="122">
        <v>148170</v>
      </c>
      <c r="B188" s="123" t="s">
        <v>784</v>
      </c>
      <c r="C188" s="124" t="s">
        <v>3370</v>
      </c>
      <c r="D188" s="125" t="s">
        <v>2957</v>
      </c>
      <c r="E188" s="124" t="s">
        <v>5587</v>
      </c>
      <c r="F188" s="124"/>
      <c r="G188" s="124" t="s">
        <v>138</v>
      </c>
      <c r="H188" s="124" t="e">
        <v>#N/A</v>
      </c>
      <c r="I188" s="124" t="e">
        <v>#N/A</v>
      </c>
      <c r="J188" s="128">
        <v>14</v>
      </c>
      <c r="K188" s="127">
        <v>1456</v>
      </c>
      <c r="L188" s="124" t="s">
        <v>3371</v>
      </c>
      <c r="M188" s="128" t="s">
        <v>3006</v>
      </c>
      <c r="N188" s="128"/>
      <c r="O188" s="129">
        <v>1282284.68</v>
      </c>
      <c r="P188" s="129">
        <v>10864</v>
      </c>
      <c r="Q188" s="30">
        <v>1456</v>
      </c>
      <c r="R188" s="129">
        <v>1</v>
      </c>
      <c r="S188" s="129">
        <v>1</v>
      </c>
      <c r="T188" s="128" t="s">
        <v>2948</v>
      </c>
      <c r="U188" s="128" t="s">
        <v>3372</v>
      </c>
      <c r="V188" s="131"/>
      <c r="W188" s="132">
        <v>14817</v>
      </c>
    </row>
    <row r="189" spans="1:23" ht="30" customHeight="1" x14ac:dyDescent="0.3">
      <c r="A189" s="122">
        <v>149399</v>
      </c>
      <c r="B189" s="123" t="s">
        <v>5485</v>
      </c>
      <c r="C189" s="124" t="s">
        <v>5832</v>
      </c>
      <c r="D189" s="125" t="s">
        <v>2957</v>
      </c>
      <c r="E189" s="124" t="s">
        <v>5588</v>
      </c>
      <c r="F189" s="124"/>
      <c r="G189" s="124" t="s">
        <v>787</v>
      </c>
      <c r="H189" s="124" t="s">
        <v>5729</v>
      </c>
      <c r="I189" s="124" t="s">
        <v>5833</v>
      </c>
      <c r="J189" s="126">
        <v>14</v>
      </c>
      <c r="K189" s="127">
        <v>1493</v>
      </c>
      <c r="L189" s="124" t="s">
        <v>5834</v>
      </c>
      <c r="M189" s="128" t="s">
        <v>3006</v>
      </c>
      <c r="N189" s="128"/>
      <c r="O189" s="129">
        <v>601785.1</v>
      </c>
      <c r="P189" s="129">
        <v>8841.73</v>
      </c>
      <c r="Q189" s="130">
        <v>1494</v>
      </c>
      <c r="R189" s="129">
        <v>10</v>
      </c>
      <c r="S189" s="129">
        <v>1</v>
      </c>
      <c r="T189" s="128" t="s">
        <v>2948</v>
      </c>
      <c r="U189" s="128" t="s">
        <v>3375</v>
      </c>
      <c r="V189" s="131"/>
      <c r="W189" s="132">
        <v>14830</v>
      </c>
    </row>
    <row r="190" spans="1:23" ht="30" customHeight="1" x14ac:dyDescent="0.3">
      <c r="A190" s="122">
        <v>149411</v>
      </c>
      <c r="B190" s="123" t="s">
        <v>788</v>
      </c>
      <c r="C190" s="124" t="s">
        <v>788</v>
      </c>
      <c r="D190" s="125" t="s">
        <v>2957</v>
      </c>
      <c r="E190" s="124" t="s">
        <v>789</v>
      </c>
      <c r="F190" s="124" t="s">
        <v>3376</v>
      </c>
      <c r="G190" s="124" t="s">
        <v>790</v>
      </c>
      <c r="H190" s="124" t="s">
        <v>5716</v>
      </c>
      <c r="I190" s="124" t="s">
        <v>2973</v>
      </c>
      <c r="J190" s="126">
        <v>14</v>
      </c>
      <c r="K190" s="127">
        <v>1499</v>
      </c>
      <c r="L190" s="124" t="s">
        <v>3377</v>
      </c>
      <c r="M190" s="128" t="s">
        <v>3006</v>
      </c>
      <c r="N190" s="128"/>
      <c r="O190" s="129">
        <v>207179.49</v>
      </c>
      <c r="P190" s="129">
        <v>233.85</v>
      </c>
      <c r="Q190" s="130">
        <v>1499</v>
      </c>
      <c r="R190" s="129">
        <v>35</v>
      </c>
      <c r="S190" s="129">
        <v>1</v>
      </c>
      <c r="T190" s="128" t="s">
        <v>2948</v>
      </c>
      <c r="U190" s="128" t="s">
        <v>3378</v>
      </c>
      <c r="V190" s="131">
        <v>14925</v>
      </c>
      <c r="W190" s="132"/>
    </row>
    <row r="191" spans="1:23" ht="30" customHeight="1" x14ac:dyDescent="0.3">
      <c r="A191" s="122">
        <v>149511</v>
      </c>
      <c r="B191" s="123" t="s">
        <v>791</v>
      </c>
      <c r="C191" s="124" t="s">
        <v>3379</v>
      </c>
      <c r="D191" s="125" t="s">
        <v>3017</v>
      </c>
      <c r="E191" s="124" t="s">
        <v>5589</v>
      </c>
      <c r="F191" s="124" t="s">
        <v>5835</v>
      </c>
      <c r="G191" s="124" t="s">
        <v>792</v>
      </c>
      <c r="H191" s="124" t="s">
        <v>5836</v>
      </c>
      <c r="I191" s="124" t="s">
        <v>5837</v>
      </c>
      <c r="J191" s="126">
        <v>13</v>
      </c>
      <c r="K191" s="127">
        <v>1331</v>
      </c>
      <c r="L191" s="124" t="s">
        <v>3141</v>
      </c>
      <c r="M191" s="128" t="s">
        <v>112</v>
      </c>
      <c r="N191" s="128"/>
      <c r="O191" s="129">
        <v>669</v>
      </c>
      <c r="P191" s="129">
        <v>8.64</v>
      </c>
      <c r="Q191" s="130">
        <v>1331</v>
      </c>
      <c r="R191" s="129">
        <v>26000</v>
      </c>
      <c r="S191" s="129">
        <v>3800</v>
      </c>
      <c r="T191" s="128" t="s">
        <v>2948</v>
      </c>
      <c r="U191" s="128" t="s">
        <v>3380</v>
      </c>
      <c r="V191" s="131">
        <v>13320</v>
      </c>
      <c r="W191" s="132"/>
    </row>
    <row r="192" spans="1:23" ht="30" customHeight="1" x14ac:dyDescent="0.3">
      <c r="A192" s="122">
        <v>149512</v>
      </c>
      <c r="B192" s="123" t="s">
        <v>793</v>
      </c>
      <c r="C192" s="124" t="s">
        <v>3381</v>
      </c>
      <c r="D192" s="125" t="s">
        <v>2957</v>
      </c>
      <c r="E192" s="124" t="s">
        <v>794</v>
      </c>
      <c r="F192" s="124" t="s">
        <v>5838</v>
      </c>
      <c r="G192" s="124" t="s">
        <v>795</v>
      </c>
      <c r="H192" s="124" t="s">
        <v>5726</v>
      </c>
      <c r="I192" s="124" t="s">
        <v>5826</v>
      </c>
      <c r="J192" s="126">
        <v>14</v>
      </c>
      <c r="K192" s="127">
        <v>1451</v>
      </c>
      <c r="L192" s="124" t="s">
        <v>3382</v>
      </c>
      <c r="M192" s="128" t="s">
        <v>3006</v>
      </c>
      <c r="N192" s="128"/>
      <c r="O192" s="129">
        <v>9694207.4199999999</v>
      </c>
      <c r="P192" s="129">
        <v>85390.62</v>
      </c>
      <c r="Q192" s="130">
        <v>1451</v>
      </c>
      <c r="R192" s="129">
        <v>1</v>
      </c>
      <c r="S192" s="129">
        <v>1</v>
      </c>
      <c r="T192" s="128" t="s">
        <v>2948</v>
      </c>
      <c r="U192" s="128" t="s">
        <v>3383</v>
      </c>
      <c r="V192" s="131"/>
      <c r="W192" s="132"/>
    </row>
    <row r="193" spans="1:23" ht="30" customHeight="1" x14ac:dyDescent="0.3">
      <c r="A193" s="122">
        <v>149514</v>
      </c>
      <c r="B193" s="123" t="s">
        <v>796</v>
      </c>
      <c r="C193" s="124" t="s">
        <v>3384</v>
      </c>
      <c r="D193" s="125" t="s">
        <v>3017</v>
      </c>
      <c r="E193" s="124" t="s">
        <v>797</v>
      </c>
      <c r="F193" s="124"/>
      <c r="G193" s="124" t="s">
        <v>798</v>
      </c>
      <c r="H193" s="124" t="s">
        <v>5726</v>
      </c>
      <c r="I193" s="124" t="s">
        <v>5826</v>
      </c>
      <c r="J193" s="126">
        <v>14</v>
      </c>
      <c r="K193" s="127">
        <v>1452</v>
      </c>
      <c r="L193" s="124" t="s">
        <v>3346</v>
      </c>
      <c r="M193" s="128" t="s">
        <v>112</v>
      </c>
      <c r="N193" s="128"/>
      <c r="O193" s="129">
        <v>782.9</v>
      </c>
      <c r="P193" s="129">
        <v>7.55</v>
      </c>
      <c r="Q193" s="130">
        <v>1452</v>
      </c>
      <c r="R193" s="129">
        <v>20000</v>
      </c>
      <c r="S193" s="129">
        <v>3000</v>
      </c>
      <c r="T193" s="128" t="s">
        <v>2948</v>
      </c>
      <c r="U193" s="128" t="s">
        <v>3385</v>
      </c>
      <c r="V193" s="131"/>
      <c r="W193" s="132"/>
    </row>
    <row r="194" spans="1:23" ht="30" customHeight="1" x14ac:dyDescent="0.3">
      <c r="A194" s="122">
        <v>149516</v>
      </c>
      <c r="B194" s="123" t="s">
        <v>799</v>
      </c>
      <c r="C194" s="124" t="s">
        <v>3386</v>
      </c>
      <c r="D194" s="125" t="s">
        <v>3017</v>
      </c>
      <c r="E194" s="124" t="s">
        <v>800</v>
      </c>
      <c r="F194" s="124"/>
      <c r="G194" s="124" t="s">
        <v>801</v>
      </c>
      <c r="H194" s="124" t="s">
        <v>2973</v>
      </c>
      <c r="I194" s="124" t="s">
        <v>2973</v>
      </c>
      <c r="J194" s="126">
        <v>13</v>
      </c>
      <c r="K194" s="127">
        <v>1331</v>
      </c>
      <c r="L194" s="124" t="s">
        <v>3141</v>
      </c>
      <c r="M194" s="128" t="s">
        <v>112</v>
      </c>
      <c r="N194" s="128"/>
      <c r="O194" s="129">
        <v>669</v>
      </c>
      <c r="P194" s="129">
        <v>8.64</v>
      </c>
      <c r="Q194" s="130">
        <v>1331</v>
      </c>
      <c r="R194" s="129">
        <v>26000</v>
      </c>
      <c r="S194" s="129">
        <v>3800</v>
      </c>
      <c r="T194" s="128" t="s">
        <v>2948</v>
      </c>
      <c r="U194" s="128" t="s">
        <v>3387</v>
      </c>
      <c r="V194" s="131">
        <v>13320</v>
      </c>
      <c r="W194" s="132">
        <v>13365</v>
      </c>
    </row>
    <row r="195" spans="1:23" ht="30" customHeight="1" x14ac:dyDescent="0.3">
      <c r="A195" s="122">
        <v>149621</v>
      </c>
      <c r="B195" s="123" t="s">
        <v>802</v>
      </c>
      <c r="C195" s="124" t="s">
        <v>3388</v>
      </c>
      <c r="D195" s="125" t="s">
        <v>2957</v>
      </c>
      <c r="E195" s="124" t="s">
        <v>5590</v>
      </c>
      <c r="F195" s="124" t="s">
        <v>3389</v>
      </c>
      <c r="G195" s="124" t="s">
        <v>803</v>
      </c>
      <c r="H195" s="124" t="s">
        <v>5839</v>
      </c>
      <c r="I195" s="124" t="s">
        <v>5814</v>
      </c>
      <c r="J195" s="126">
        <v>13</v>
      </c>
      <c r="K195" s="127">
        <v>1341</v>
      </c>
      <c r="L195" s="124" t="s">
        <v>3148</v>
      </c>
      <c r="M195" s="128" t="s">
        <v>3006</v>
      </c>
      <c r="N195" s="128"/>
      <c r="O195" s="129">
        <v>14435.43</v>
      </c>
      <c r="P195" s="129">
        <v>155.19999999999999</v>
      </c>
      <c r="Q195" s="130">
        <v>1341</v>
      </c>
      <c r="R195" s="129">
        <v>100</v>
      </c>
      <c r="S195" s="129">
        <v>1</v>
      </c>
      <c r="T195" s="128" t="s">
        <v>2948</v>
      </c>
      <c r="U195" s="128" t="s">
        <v>3390</v>
      </c>
      <c r="V195" s="131">
        <v>13470</v>
      </c>
      <c r="W195" s="132">
        <v>13471</v>
      </c>
    </row>
    <row r="196" spans="1:23" ht="30" customHeight="1" x14ac:dyDescent="0.3">
      <c r="A196" s="122">
        <v>149622</v>
      </c>
      <c r="B196" s="123" t="s">
        <v>804</v>
      </c>
      <c r="C196" s="124" t="s">
        <v>3391</v>
      </c>
      <c r="D196" s="125" t="s">
        <v>2957</v>
      </c>
      <c r="E196" s="124" t="s">
        <v>805</v>
      </c>
      <c r="F196" s="124" t="s">
        <v>5840</v>
      </c>
      <c r="G196" s="124" t="s">
        <v>806</v>
      </c>
      <c r="H196" s="124" t="s">
        <v>5839</v>
      </c>
      <c r="I196" s="124" t="s">
        <v>5814</v>
      </c>
      <c r="J196" s="126">
        <v>13</v>
      </c>
      <c r="K196" s="127">
        <v>1341</v>
      </c>
      <c r="L196" s="124" t="s">
        <v>3148</v>
      </c>
      <c r="M196" s="128" t="s">
        <v>3006</v>
      </c>
      <c r="N196" s="128"/>
      <c r="O196" s="129">
        <v>14435.43</v>
      </c>
      <c r="P196" s="129">
        <v>155.19999999999999</v>
      </c>
      <c r="Q196" s="130">
        <v>1341</v>
      </c>
      <c r="R196" s="129">
        <v>100</v>
      </c>
      <c r="S196" s="129">
        <v>1</v>
      </c>
      <c r="T196" s="128" t="s">
        <v>2948</v>
      </c>
      <c r="U196" s="128" t="s">
        <v>3392</v>
      </c>
      <c r="V196" s="131"/>
      <c r="W196" s="132"/>
    </row>
    <row r="197" spans="1:23" ht="30" customHeight="1" x14ac:dyDescent="0.3">
      <c r="A197" s="122">
        <v>149623</v>
      </c>
      <c r="B197" s="123" t="s">
        <v>807</v>
      </c>
      <c r="C197" s="124" t="s">
        <v>3393</v>
      </c>
      <c r="D197" s="125" t="s">
        <v>2957</v>
      </c>
      <c r="E197" s="124" t="s">
        <v>808</v>
      </c>
      <c r="F197" s="124" t="s">
        <v>3394</v>
      </c>
      <c r="G197" s="124" t="s">
        <v>809</v>
      </c>
      <c r="H197" s="124" t="s">
        <v>5839</v>
      </c>
      <c r="I197" s="124" t="s">
        <v>5814</v>
      </c>
      <c r="J197" s="126">
        <v>13</v>
      </c>
      <c r="K197" s="127">
        <v>1341</v>
      </c>
      <c r="L197" s="124" t="s">
        <v>3148</v>
      </c>
      <c r="M197" s="128" t="s">
        <v>3006</v>
      </c>
      <c r="N197" s="128"/>
      <c r="O197" s="129">
        <v>14435.43</v>
      </c>
      <c r="P197" s="129">
        <v>155.19999999999999</v>
      </c>
      <c r="Q197" s="130">
        <v>1341</v>
      </c>
      <c r="R197" s="129">
        <v>100</v>
      </c>
      <c r="S197" s="129">
        <v>1</v>
      </c>
      <c r="T197" s="128" t="s">
        <v>2948</v>
      </c>
      <c r="U197" s="128" t="s">
        <v>3395</v>
      </c>
      <c r="V197" s="131"/>
      <c r="W197" s="132"/>
    </row>
    <row r="198" spans="1:23" ht="30" customHeight="1" x14ac:dyDescent="0.3">
      <c r="A198" s="122">
        <v>149624</v>
      </c>
      <c r="B198" s="123" t="s">
        <v>810</v>
      </c>
      <c r="C198" s="124" t="s">
        <v>3396</v>
      </c>
      <c r="D198" s="125" t="s">
        <v>2957</v>
      </c>
      <c r="E198" s="124" t="s">
        <v>811</v>
      </c>
      <c r="F198" s="124"/>
      <c r="G198" s="124" t="s">
        <v>812</v>
      </c>
      <c r="H198" s="124" t="s">
        <v>5839</v>
      </c>
      <c r="I198" s="124" t="s">
        <v>5814</v>
      </c>
      <c r="J198" s="126">
        <v>13</v>
      </c>
      <c r="K198" s="127">
        <v>1341</v>
      </c>
      <c r="L198" s="124" t="s">
        <v>3148</v>
      </c>
      <c r="M198" s="128" t="s">
        <v>3006</v>
      </c>
      <c r="N198" s="128"/>
      <c r="O198" s="129">
        <v>14435.43</v>
      </c>
      <c r="P198" s="129">
        <v>155.19999999999999</v>
      </c>
      <c r="Q198" s="130">
        <v>1341</v>
      </c>
      <c r="R198" s="129">
        <v>100</v>
      </c>
      <c r="S198" s="129">
        <v>1</v>
      </c>
      <c r="T198" s="128" t="s">
        <v>2948</v>
      </c>
      <c r="U198" s="128" t="s">
        <v>3397</v>
      </c>
      <c r="V198" s="131"/>
      <c r="W198" s="132">
        <v>13471</v>
      </c>
    </row>
    <row r="199" spans="1:23" ht="30" customHeight="1" x14ac:dyDescent="0.3">
      <c r="A199" s="122">
        <v>149625</v>
      </c>
      <c r="B199" s="123" t="s">
        <v>813</v>
      </c>
      <c r="C199" s="124" t="s">
        <v>3398</v>
      </c>
      <c r="D199" s="125" t="s">
        <v>2957</v>
      </c>
      <c r="E199" s="124" t="s">
        <v>814</v>
      </c>
      <c r="F199" s="124"/>
      <c r="G199" s="124" t="s">
        <v>815</v>
      </c>
      <c r="H199" s="124" t="s">
        <v>5839</v>
      </c>
      <c r="I199" s="124" t="s">
        <v>5814</v>
      </c>
      <c r="J199" s="126">
        <v>13</v>
      </c>
      <c r="K199" s="127">
        <v>1341</v>
      </c>
      <c r="L199" s="124" t="s">
        <v>3148</v>
      </c>
      <c r="M199" s="128" t="s">
        <v>3006</v>
      </c>
      <c r="N199" s="128"/>
      <c r="O199" s="129">
        <v>14435.43</v>
      </c>
      <c r="P199" s="129">
        <v>155.19999999999999</v>
      </c>
      <c r="Q199" s="130">
        <v>1341</v>
      </c>
      <c r="R199" s="129">
        <v>100</v>
      </c>
      <c r="S199" s="129">
        <v>1</v>
      </c>
      <c r="T199" s="128" t="s">
        <v>2948</v>
      </c>
      <c r="U199" s="128" t="s">
        <v>3399</v>
      </c>
      <c r="V199" s="131">
        <v>13470</v>
      </c>
      <c r="W199" s="132">
        <v>13471</v>
      </c>
    </row>
    <row r="200" spans="1:23" ht="30" customHeight="1" x14ac:dyDescent="0.3">
      <c r="A200" s="122">
        <v>149626</v>
      </c>
      <c r="B200" s="123" t="s">
        <v>816</v>
      </c>
      <c r="C200" s="124" t="s">
        <v>3400</v>
      </c>
      <c r="D200" s="125" t="s">
        <v>2957</v>
      </c>
      <c r="E200" s="124" t="s">
        <v>817</v>
      </c>
      <c r="F200" s="124"/>
      <c r="G200" s="124" t="s">
        <v>818</v>
      </c>
      <c r="H200" s="124" t="s">
        <v>5839</v>
      </c>
      <c r="I200" s="124" t="s">
        <v>5814</v>
      </c>
      <c r="J200" s="126">
        <v>13</v>
      </c>
      <c r="K200" s="127">
        <v>1341</v>
      </c>
      <c r="L200" s="124" t="s">
        <v>3148</v>
      </c>
      <c r="M200" s="128" t="s">
        <v>3006</v>
      </c>
      <c r="N200" s="128"/>
      <c r="O200" s="129">
        <v>14435.43</v>
      </c>
      <c r="P200" s="129">
        <v>155.19999999999999</v>
      </c>
      <c r="Q200" s="130">
        <v>1341</v>
      </c>
      <c r="R200" s="129">
        <v>100</v>
      </c>
      <c r="S200" s="129">
        <v>1</v>
      </c>
      <c r="T200" s="128" t="s">
        <v>2948</v>
      </c>
      <c r="U200" s="128" t="s">
        <v>3401</v>
      </c>
      <c r="V200" s="131"/>
      <c r="W200" s="132"/>
    </row>
    <row r="201" spans="1:23" ht="30" customHeight="1" x14ac:dyDescent="0.3">
      <c r="A201" s="122">
        <v>149627</v>
      </c>
      <c r="B201" s="123" t="s">
        <v>819</v>
      </c>
      <c r="C201" s="124" t="s">
        <v>3402</v>
      </c>
      <c r="D201" s="125" t="s">
        <v>2957</v>
      </c>
      <c r="E201" s="124" t="s">
        <v>820</v>
      </c>
      <c r="F201" s="124"/>
      <c r="G201" s="124" t="s">
        <v>821</v>
      </c>
      <c r="H201" s="124" t="s">
        <v>5839</v>
      </c>
      <c r="I201" s="124" t="s">
        <v>5814</v>
      </c>
      <c r="J201" s="126">
        <v>13</v>
      </c>
      <c r="K201" s="127">
        <v>1341</v>
      </c>
      <c r="L201" s="124" t="s">
        <v>3148</v>
      </c>
      <c r="M201" s="128" t="s">
        <v>3006</v>
      </c>
      <c r="N201" s="128"/>
      <c r="O201" s="129">
        <v>14435.43</v>
      </c>
      <c r="P201" s="129">
        <v>155.19999999999999</v>
      </c>
      <c r="Q201" s="130">
        <v>1341</v>
      </c>
      <c r="R201" s="129">
        <v>100</v>
      </c>
      <c r="S201" s="129">
        <v>1</v>
      </c>
      <c r="T201" s="128" t="s">
        <v>2948</v>
      </c>
      <c r="U201" s="128" t="s">
        <v>3403</v>
      </c>
      <c r="V201" s="131"/>
      <c r="W201" s="132"/>
    </row>
    <row r="202" spans="1:23" ht="30" customHeight="1" x14ac:dyDescent="0.3">
      <c r="A202" s="122">
        <v>149628</v>
      </c>
      <c r="B202" s="123" t="s">
        <v>822</v>
      </c>
      <c r="C202" s="124" t="s">
        <v>3404</v>
      </c>
      <c r="D202" s="125" t="s">
        <v>2957</v>
      </c>
      <c r="E202" s="124" t="s">
        <v>823</v>
      </c>
      <c r="F202" s="124" t="s">
        <v>5841</v>
      </c>
      <c r="G202" s="124" t="s">
        <v>824</v>
      </c>
      <c r="H202" s="124" t="s">
        <v>2973</v>
      </c>
      <c r="I202" s="124" t="s">
        <v>2973</v>
      </c>
      <c r="J202" s="126">
        <v>14</v>
      </c>
      <c r="K202" s="127">
        <v>1496</v>
      </c>
      <c r="L202" s="124" t="s">
        <v>3405</v>
      </c>
      <c r="M202" s="128" t="s">
        <v>112</v>
      </c>
      <c r="N202" s="128"/>
      <c r="O202" s="129">
        <v>201.36</v>
      </c>
      <c r="P202" s="129">
        <v>2.89</v>
      </c>
      <c r="Q202" s="130">
        <v>1496</v>
      </c>
      <c r="R202" s="129">
        <v>600000</v>
      </c>
      <c r="S202" s="129">
        <v>50000</v>
      </c>
      <c r="T202" s="128" t="s">
        <v>2948</v>
      </c>
      <c r="U202" s="128" t="s">
        <v>3406</v>
      </c>
      <c r="V202" s="131">
        <v>14962</v>
      </c>
      <c r="W202" s="132">
        <v>14962</v>
      </c>
    </row>
    <row r="203" spans="1:23" ht="30" customHeight="1" x14ac:dyDescent="0.3">
      <c r="A203" s="122">
        <v>149629</v>
      </c>
      <c r="B203" s="123" t="s">
        <v>825</v>
      </c>
      <c r="C203" s="124" t="s">
        <v>3407</v>
      </c>
      <c r="D203" s="125" t="s">
        <v>2957</v>
      </c>
      <c r="E203" s="124" t="s">
        <v>826</v>
      </c>
      <c r="F203" s="124" t="s">
        <v>5842</v>
      </c>
      <c r="G203" s="124" t="s">
        <v>827</v>
      </c>
      <c r="H203" s="124" t="s">
        <v>5839</v>
      </c>
      <c r="I203" s="124" t="s">
        <v>5814</v>
      </c>
      <c r="J203" s="126">
        <v>14</v>
      </c>
      <c r="K203" s="127">
        <v>1467</v>
      </c>
      <c r="L203" s="124" t="s">
        <v>3408</v>
      </c>
      <c r="M203" s="128" t="s">
        <v>3006</v>
      </c>
      <c r="N203" s="128"/>
      <c r="O203" s="129">
        <v>59407.4</v>
      </c>
      <c r="P203" s="129">
        <v>12985.24</v>
      </c>
      <c r="Q203" s="130">
        <v>1467</v>
      </c>
      <c r="R203" s="129">
        <v>1</v>
      </c>
      <c r="S203" s="129">
        <v>1</v>
      </c>
      <c r="T203" s="128" t="s">
        <v>2948</v>
      </c>
      <c r="U203" s="128" t="s">
        <v>3409</v>
      </c>
      <c r="V203" s="131"/>
      <c r="W203" s="132"/>
    </row>
    <row r="204" spans="1:23" ht="30" customHeight="1" x14ac:dyDescent="0.3">
      <c r="A204" s="122">
        <v>149711</v>
      </c>
      <c r="B204" s="123" t="s">
        <v>828</v>
      </c>
      <c r="C204" s="124" t="s">
        <v>3410</v>
      </c>
      <c r="D204" s="125" t="s">
        <v>2957</v>
      </c>
      <c r="E204" s="124" t="s">
        <v>829</v>
      </c>
      <c r="F204" s="124"/>
      <c r="G204" s="124" t="s">
        <v>830</v>
      </c>
      <c r="H204" s="124" t="s">
        <v>5843</v>
      </c>
      <c r="I204" s="124" t="s">
        <v>5844</v>
      </c>
      <c r="J204" s="126">
        <v>14</v>
      </c>
      <c r="K204" s="127">
        <v>1453</v>
      </c>
      <c r="L204" s="124" t="s">
        <v>3411</v>
      </c>
      <c r="M204" s="128" t="s">
        <v>3006</v>
      </c>
      <c r="N204" s="128"/>
      <c r="O204" s="129">
        <v>176073.09</v>
      </c>
      <c r="P204" s="129">
        <v>2275.94</v>
      </c>
      <c r="Q204" s="130">
        <v>1453</v>
      </c>
      <c r="R204" s="129">
        <v>1</v>
      </c>
      <c r="S204" s="129">
        <v>1</v>
      </c>
      <c r="T204" s="128" t="s">
        <v>2948</v>
      </c>
      <c r="U204" s="128" t="s">
        <v>3412</v>
      </c>
      <c r="V204" s="131"/>
      <c r="W204" s="132"/>
    </row>
    <row r="205" spans="1:23" ht="30" customHeight="1" x14ac:dyDescent="0.3">
      <c r="A205" s="122">
        <v>149811</v>
      </c>
      <c r="B205" s="123" t="s">
        <v>831</v>
      </c>
      <c r="C205" s="124" t="s">
        <v>831</v>
      </c>
      <c r="D205" s="125" t="s">
        <v>2957</v>
      </c>
      <c r="E205" s="124" t="s">
        <v>832</v>
      </c>
      <c r="F205" s="124"/>
      <c r="G205" s="124" t="s">
        <v>833</v>
      </c>
      <c r="H205" s="124" t="s">
        <v>5843</v>
      </c>
      <c r="I205" s="124" t="s">
        <v>5844</v>
      </c>
      <c r="J205" s="126">
        <v>14</v>
      </c>
      <c r="K205" s="127">
        <v>1454</v>
      </c>
      <c r="L205" s="124" t="s">
        <v>3413</v>
      </c>
      <c r="M205" s="128" t="s">
        <v>2947</v>
      </c>
      <c r="N205" s="128"/>
      <c r="O205" s="129">
        <v>1463.14</v>
      </c>
      <c r="P205" s="129">
        <v>19.2</v>
      </c>
      <c r="Q205" s="130">
        <v>1454</v>
      </c>
      <c r="R205" s="129">
        <v>1000</v>
      </c>
      <c r="S205" s="129">
        <v>470</v>
      </c>
      <c r="T205" s="128" t="s">
        <v>2948</v>
      </c>
      <c r="U205" s="128" t="s">
        <v>3414</v>
      </c>
      <c r="V205" s="131"/>
      <c r="W205" s="132"/>
    </row>
    <row r="206" spans="1:23" ht="30" customHeight="1" x14ac:dyDescent="0.3">
      <c r="A206" s="122">
        <v>149860</v>
      </c>
      <c r="B206" s="123" t="s">
        <v>834</v>
      </c>
      <c r="C206" s="124" t="s">
        <v>3415</v>
      </c>
      <c r="D206" s="125" t="s">
        <v>2957</v>
      </c>
      <c r="E206" s="124" t="s">
        <v>835</v>
      </c>
      <c r="F206" s="124"/>
      <c r="G206" s="124" t="s">
        <v>138</v>
      </c>
      <c r="H206" s="124" t="e">
        <v>#N/A</v>
      </c>
      <c r="I206" s="124" t="e">
        <v>#N/A</v>
      </c>
      <c r="J206" s="126">
        <v>44</v>
      </c>
      <c r="K206" s="127">
        <v>4422</v>
      </c>
      <c r="L206" s="124" t="s">
        <v>3416</v>
      </c>
      <c r="M206" s="128" t="s">
        <v>112</v>
      </c>
      <c r="N206" s="128" t="s">
        <v>3780</v>
      </c>
      <c r="O206" s="129">
        <v>195.5</v>
      </c>
      <c r="P206" s="129">
        <v>1.49</v>
      </c>
      <c r="Q206" s="130">
        <v>4422</v>
      </c>
      <c r="R206" s="129">
        <v>400000</v>
      </c>
      <c r="S206" s="129">
        <v>5500</v>
      </c>
      <c r="T206" s="128" t="s">
        <v>2948</v>
      </c>
      <c r="U206" s="128" t="s">
        <v>3415</v>
      </c>
      <c r="V206" s="131"/>
      <c r="W206" s="132">
        <v>14986</v>
      </c>
    </row>
    <row r="207" spans="1:23" ht="30" customHeight="1" x14ac:dyDescent="0.3">
      <c r="A207" s="122">
        <v>149921</v>
      </c>
      <c r="B207" s="123" t="s">
        <v>836</v>
      </c>
      <c r="C207" s="124" t="s">
        <v>3417</v>
      </c>
      <c r="D207" s="125" t="s">
        <v>2957</v>
      </c>
      <c r="E207" s="124" t="s">
        <v>837</v>
      </c>
      <c r="F207" s="124"/>
      <c r="G207" s="124" t="s">
        <v>838</v>
      </c>
      <c r="H207" s="124" t="s">
        <v>2973</v>
      </c>
      <c r="I207" s="124" t="s">
        <v>2973</v>
      </c>
      <c r="J207" s="126">
        <v>14</v>
      </c>
      <c r="K207" s="127">
        <v>1499</v>
      </c>
      <c r="L207" s="124" t="s">
        <v>3377</v>
      </c>
      <c r="M207" s="128" t="s">
        <v>3006</v>
      </c>
      <c r="N207" s="128"/>
      <c r="O207" s="129">
        <v>207179.49</v>
      </c>
      <c r="P207" s="129">
        <v>233.85</v>
      </c>
      <c r="Q207" s="130">
        <v>1499</v>
      </c>
      <c r="R207" s="129">
        <v>35</v>
      </c>
      <c r="S207" s="129">
        <v>1</v>
      </c>
      <c r="T207" s="128" t="s">
        <v>2948</v>
      </c>
      <c r="U207" s="128" t="s">
        <v>3418</v>
      </c>
      <c r="V207" s="131">
        <v>14937</v>
      </c>
      <c r="W207" s="132"/>
    </row>
    <row r="208" spans="1:23" ht="30" customHeight="1" x14ac:dyDescent="0.3">
      <c r="A208" s="122">
        <v>149962</v>
      </c>
      <c r="B208" s="123" t="s">
        <v>839</v>
      </c>
      <c r="C208" s="124" t="s">
        <v>3419</v>
      </c>
      <c r="D208" s="125" t="s">
        <v>3017</v>
      </c>
      <c r="E208" s="124" t="s">
        <v>840</v>
      </c>
      <c r="F208" s="124"/>
      <c r="G208" s="124" t="s">
        <v>841</v>
      </c>
      <c r="H208" s="124" t="s">
        <v>5766</v>
      </c>
      <c r="I208" s="124" t="s">
        <v>5845</v>
      </c>
      <c r="J208" s="126">
        <v>14</v>
      </c>
      <c r="K208" s="127">
        <v>1413</v>
      </c>
      <c r="L208" s="124" t="s">
        <v>3420</v>
      </c>
      <c r="M208" s="128" t="s">
        <v>112</v>
      </c>
      <c r="N208" s="128"/>
      <c r="O208" s="129">
        <v>1619.88</v>
      </c>
      <c r="P208" s="129">
        <v>6.77</v>
      </c>
      <c r="Q208" s="130">
        <v>1413</v>
      </c>
      <c r="R208" s="129">
        <v>14000</v>
      </c>
      <c r="S208" s="129">
        <v>4600</v>
      </c>
      <c r="T208" s="128" t="s">
        <v>2948</v>
      </c>
      <c r="U208" s="128" t="s">
        <v>3421</v>
      </c>
      <c r="V208" s="131">
        <v>13310</v>
      </c>
      <c r="W208" s="132">
        <v>14170</v>
      </c>
    </row>
    <row r="209" spans="1:23" ht="30" customHeight="1" x14ac:dyDescent="0.3">
      <c r="A209" s="122">
        <v>149965</v>
      </c>
      <c r="B209" s="123" t="s">
        <v>842</v>
      </c>
      <c r="C209" s="124" t="s">
        <v>3422</v>
      </c>
      <c r="D209" s="125" t="s">
        <v>2957</v>
      </c>
      <c r="E209" s="124" t="s">
        <v>843</v>
      </c>
      <c r="F209" s="124"/>
      <c r="G209" s="124" t="s">
        <v>844</v>
      </c>
      <c r="H209" s="124" t="s">
        <v>5766</v>
      </c>
      <c r="I209" s="124" t="s">
        <v>5717</v>
      </c>
      <c r="J209" s="126">
        <v>14</v>
      </c>
      <c r="K209" s="127">
        <v>1499</v>
      </c>
      <c r="L209" s="124" t="s">
        <v>3377</v>
      </c>
      <c r="M209" s="128" t="s">
        <v>3006</v>
      </c>
      <c r="N209" s="128"/>
      <c r="O209" s="129">
        <v>207179.49</v>
      </c>
      <c r="P209" s="129">
        <v>233.85</v>
      </c>
      <c r="Q209" s="130">
        <v>1499</v>
      </c>
      <c r="R209" s="129">
        <v>35</v>
      </c>
      <c r="S209" s="129">
        <v>1</v>
      </c>
      <c r="T209" s="128" t="s">
        <v>2948</v>
      </c>
      <c r="U209" s="128" t="s">
        <v>3423</v>
      </c>
      <c r="V209" s="131">
        <v>14940</v>
      </c>
      <c r="W209" s="132"/>
    </row>
    <row r="210" spans="1:23" ht="30" customHeight="1" x14ac:dyDescent="0.3">
      <c r="A210" s="122">
        <v>149967</v>
      </c>
      <c r="B210" s="123" t="s">
        <v>845</v>
      </c>
      <c r="C210" s="124" t="s">
        <v>3424</v>
      </c>
      <c r="D210" s="125" t="s">
        <v>2957</v>
      </c>
      <c r="E210" s="124" t="s">
        <v>846</v>
      </c>
      <c r="F210" s="124" t="s">
        <v>3425</v>
      </c>
      <c r="G210" s="124" t="s">
        <v>847</v>
      </c>
      <c r="H210" s="124" t="s">
        <v>5766</v>
      </c>
      <c r="I210" s="124" t="s">
        <v>5717</v>
      </c>
      <c r="J210" s="126">
        <v>17</v>
      </c>
      <c r="K210" s="127">
        <v>1734</v>
      </c>
      <c r="L210" s="124" t="s">
        <v>5846</v>
      </c>
      <c r="M210" s="128" t="s">
        <v>2947</v>
      </c>
      <c r="N210" s="128"/>
      <c r="O210" s="129">
        <v>25341.83</v>
      </c>
      <c r="P210" s="129">
        <v>883.52</v>
      </c>
      <c r="Q210" s="130">
        <v>1734</v>
      </c>
      <c r="R210" s="129">
        <v>1</v>
      </c>
      <c r="S210" s="129">
        <v>1</v>
      </c>
      <c r="T210" s="128" t="s">
        <v>2948</v>
      </c>
      <c r="U210" s="128" t="s">
        <v>3426</v>
      </c>
      <c r="V210" s="131">
        <v>17971</v>
      </c>
      <c r="W210" s="132" t="s">
        <v>5847</v>
      </c>
    </row>
    <row r="211" spans="1:23" ht="30" customHeight="1" x14ac:dyDescent="0.3">
      <c r="A211" s="122">
        <v>149968</v>
      </c>
      <c r="B211" s="123" t="s">
        <v>848</v>
      </c>
      <c r="C211" s="124" t="s">
        <v>3427</v>
      </c>
      <c r="D211" s="125" t="s">
        <v>2957</v>
      </c>
      <c r="E211" s="124" t="s">
        <v>849</v>
      </c>
      <c r="F211" s="124"/>
      <c r="G211" s="124" t="s">
        <v>850</v>
      </c>
      <c r="H211" s="124" t="s">
        <v>5766</v>
      </c>
      <c r="I211" s="124" t="s">
        <v>5717</v>
      </c>
      <c r="J211" s="126">
        <v>14</v>
      </c>
      <c r="K211" s="127">
        <v>1499</v>
      </c>
      <c r="L211" s="124" t="s">
        <v>3377</v>
      </c>
      <c r="M211" s="128" t="s">
        <v>3006</v>
      </c>
      <c r="N211" s="128"/>
      <c r="O211" s="129">
        <v>207179.49</v>
      </c>
      <c r="P211" s="129">
        <v>233.85</v>
      </c>
      <c r="Q211" s="130">
        <v>1499</v>
      </c>
      <c r="R211" s="129">
        <v>35</v>
      </c>
      <c r="S211" s="129">
        <v>1</v>
      </c>
      <c r="T211" s="128" t="s">
        <v>2948</v>
      </c>
      <c r="U211" s="128" t="s">
        <v>3428</v>
      </c>
      <c r="V211" s="131">
        <v>14940</v>
      </c>
      <c r="W211" s="132"/>
    </row>
    <row r="212" spans="1:23" ht="30" customHeight="1" x14ac:dyDescent="0.3">
      <c r="A212" s="122">
        <v>151153</v>
      </c>
      <c r="B212" s="123" t="s">
        <v>851</v>
      </c>
      <c r="C212" s="124" t="s">
        <v>3429</v>
      </c>
      <c r="D212" s="125" t="s">
        <v>2957</v>
      </c>
      <c r="E212" s="124" t="s">
        <v>852</v>
      </c>
      <c r="F212" s="124" t="s">
        <v>5848</v>
      </c>
      <c r="G212" s="124" t="s">
        <v>853</v>
      </c>
      <c r="H212" s="124" t="s">
        <v>5716</v>
      </c>
      <c r="I212" s="124" t="s">
        <v>2973</v>
      </c>
      <c r="J212" s="126">
        <v>15</v>
      </c>
      <c r="K212" s="127">
        <v>1511</v>
      </c>
      <c r="L212" s="124" t="s">
        <v>3430</v>
      </c>
      <c r="M212" s="128" t="s">
        <v>2946</v>
      </c>
      <c r="N212" s="128" t="s">
        <v>3431</v>
      </c>
      <c r="O212" s="129">
        <v>4668.25</v>
      </c>
      <c r="P212" s="129">
        <v>31.2</v>
      </c>
      <c r="Q212" s="130">
        <v>1511</v>
      </c>
      <c r="R212" s="129">
        <v>40000</v>
      </c>
      <c r="S212" s="129">
        <v>5000</v>
      </c>
      <c r="T212" s="128" t="s">
        <v>2948</v>
      </c>
      <c r="U212" s="128" t="s">
        <v>3432</v>
      </c>
      <c r="V212" s="131">
        <v>15110</v>
      </c>
      <c r="W212" s="132">
        <v>15160</v>
      </c>
    </row>
    <row r="213" spans="1:23" ht="30" customHeight="1" x14ac:dyDescent="0.3">
      <c r="A213" s="122">
        <v>151155</v>
      </c>
      <c r="B213" s="123" t="s">
        <v>854</v>
      </c>
      <c r="C213" s="124" t="s">
        <v>3433</v>
      </c>
      <c r="D213" s="125" t="s">
        <v>2957</v>
      </c>
      <c r="E213" s="124" t="s">
        <v>855</v>
      </c>
      <c r="F213" s="124"/>
      <c r="G213" s="124" t="s">
        <v>856</v>
      </c>
      <c r="H213" s="124" t="s">
        <v>5849</v>
      </c>
      <c r="I213" s="124" t="s">
        <v>5716</v>
      </c>
      <c r="J213" s="126">
        <v>15</v>
      </c>
      <c r="K213" s="127">
        <v>1511</v>
      </c>
      <c r="L213" s="124" t="s">
        <v>3430</v>
      </c>
      <c r="M213" s="128" t="s">
        <v>2946</v>
      </c>
      <c r="N213" s="128" t="s">
        <v>3431</v>
      </c>
      <c r="O213" s="129">
        <v>4668.25</v>
      </c>
      <c r="P213" s="129">
        <v>31.2</v>
      </c>
      <c r="Q213" s="130">
        <v>1511</v>
      </c>
      <c r="R213" s="129">
        <v>40000</v>
      </c>
      <c r="S213" s="129">
        <v>5000</v>
      </c>
      <c r="T213" s="128" t="s">
        <v>2948</v>
      </c>
      <c r="U213" s="128" t="s">
        <v>3434</v>
      </c>
      <c r="V213" s="131">
        <v>15110</v>
      </c>
      <c r="W213" s="132">
        <v>15140</v>
      </c>
    </row>
    <row r="214" spans="1:23" ht="30" customHeight="1" x14ac:dyDescent="0.3">
      <c r="A214" s="122">
        <v>152111</v>
      </c>
      <c r="B214" s="123" t="s">
        <v>857</v>
      </c>
      <c r="C214" s="124" t="s">
        <v>857</v>
      </c>
      <c r="D214" s="125" t="s">
        <v>2957</v>
      </c>
      <c r="E214" s="124" t="s">
        <v>858</v>
      </c>
      <c r="F214" s="124"/>
      <c r="G214" s="124" t="s">
        <v>859</v>
      </c>
      <c r="H214" s="124" t="s">
        <v>5716</v>
      </c>
      <c r="I214" s="124" t="s">
        <v>2973</v>
      </c>
      <c r="J214" s="126">
        <v>15</v>
      </c>
      <c r="K214" s="127">
        <v>1512</v>
      </c>
      <c r="L214" s="124" t="s">
        <v>3435</v>
      </c>
      <c r="M214" s="128" t="s">
        <v>2946</v>
      </c>
      <c r="N214" s="128" t="s">
        <v>3431</v>
      </c>
      <c r="O214" s="129">
        <v>4668.25</v>
      </c>
      <c r="P214" s="129">
        <v>22.25</v>
      </c>
      <c r="Q214" s="130">
        <v>1512</v>
      </c>
      <c r="R214" s="129">
        <v>39000</v>
      </c>
      <c r="S214" s="129">
        <v>2700</v>
      </c>
      <c r="T214" s="128" t="s">
        <v>2948</v>
      </c>
      <c r="U214" s="128" t="s">
        <v>857</v>
      </c>
      <c r="V214" s="131">
        <v>15210</v>
      </c>
      <c r="W214" s="132">
        <v>15220</v>
      </c>
    </row>
    <row r="215" spans="1:23" ht="30" customHeight="1" x14ac:dyDescent="0.3">
      <c r="A215" s="122">
        <v>154452</v>
      </c>
      <c r="B215" s="123" t="s">
        <v>860</v>
      </c>
      <c r="C215" s="124" t="s">
        <v>3436</v>
      </c>
      <c r="D215" s="125" t="s">
        <v>2957</v>
      </c>
      <c r="E215" s="124" t="s">
        <v>861</v>
      </c>
      <c r="F215" s="124"/>
      <c r="G215" s="124" t="s">
        <v>862</v>
      </c>
      <c r="H215" s="124" t="s">
        <v>5716</v>
      </c>
      <c r="I215" s="124" t="s">
        <v>2973</v>
      </c>
      <c r="J215" s="126">
        <v>15</v>
      </c>
      <c r="K215" s="127">
        <v>1541</v>
      </c>
      <c r="L215" s="124" t="s">
        <v>3437</v>
      </c>
      <c r="M215" s="128" t="s">
        <v>2947</v>
      </c>
      <c r="N215" s="128"/>
      <c r="O215" s="129">
        <v>709.24</v>
      </c>
      <c r="P215" s="129">
        <v>15.66</v>
      </c>
      <c r="Q215" s="130">
        <v>1541</v>
      </c>
      <c r="R215" s="129">
        <v>34000</v>
      </c>
      <c r="S215" s="129">
        <v>1900</v>
      </c>
      <c r="T215" s="128" t="s">
        <v>3014</v>
      </c>
      <c r="U215" s="128" t="s">
        <v>3438</v>
      </c>
      <c r="V215" s="131" t="s">
        <v>3439</v>
      </c>
      <c r="W215" s="132" t="s">
        <v>3440</v>
      </c>
    </row>
    <row r="216" spans="1:23" ht="30" customHeight="1" x14ac:dyDescent="0.3">
      <c r="A216" s="122">
        <v>155199</v>
      </c>
      <c r="B216" s="123" t="s">
        <v>863</v>
      </c>
      <c r="C216" s="124" t="s">
        <v>863</v>
      </c>
      <c r="D216" s="125" t="s">
        <v>2957</v>
      </c>
      <c r="E216" s="124" t="s">
        <v>864</v>
      </c>
      <c r="F216" s="124"/>
      <c r="G216" s="124" t="s">
        <v>865</v>
      </c>
      <c r="H216" s="124" t="s">
        <v>5716</v>
      </c>
      <c r="I216" s="124" t="s">
        <v>2973</v>
      </c>
      <c r="J216" s="126">
        <v>15</v>
      </c>
      <c r="K216" s="127">
        <v>1551</v>
      </c>
      <c r="L216" s="124" t="s">
        <v>3441</v>
      </c>
      <c r="M216" s="128" t="s">
        <v>3431</v>
      </c>
      <c r="N216" s="128"/>
      <c r="O216" s="129">
        <v>3185.95</v>
      </c>
      <c r="P216" s="129">
        <v>23.02</v>
      </c>
      <c r="Q216" s="130">
        <v>1551</v>
      </c>
      <c r="R216" s="129">
        <v>1300</v>
      </c>
      <c r="S216" s="129">
        <v>310</v>
      </c>
      <c r="T216" s="128" t="s">
        <v>2948</v>
      </c>
      <c r="U216" s="128" t="s">
        <v>3442</v>
      </c>
      <c r="V216" s="131">
        <v>15510</v>
      </c>
      <c r="W216" s="132">
        <v>15520</v>
      </c>
    </row>
    <row r="217" spans="1:23" ht="30" customHeight="1" x14ac:dyDescent="0.3">
      <c r="A217" s="122">
        <v>159353</v>
      </c>
      <c r="B217" s="123" t="s">
        <v>866</v>
      </c>
      <c r="C217" s="124" t="s">
        <v>3443</v>
      </c>
      <c r="D217" s="125" t="s">
        <v>3017</v>
      </c>
      <c r="E217" s="124" t="s">
        <v>867</v>
      </c>
      <c r="F217" s="124"/>
      <c r="G217" s="124" t="s">
        <v>868</v>
      </c>
      <c r="H217" s="124" t="s">
        <v>5730</v>
      </c>
      <c r="I217" s="124" t="s">
        <v>2973</v>
      </c>
      <c r="J217" s="126">
        <v>14</v>
      </c>
      <c r="K217" s="127">
        <v>1443</v>
      </c>
      <c r="L217" s="124" t="s">
        <v>3332</v>
      </c>
      <c r="M217" s="128" t="s">
        <v>112</v>
      </c>
      <c r="N217" s="128"/>
      <c r="O217" s="129">
        <v>355.07</v>
      </c>
      <c r="P217" s="129">
        <v>3.27</v>
      </c>
      <c r="Q217" s="130">
        <v>1443</v>
      </c>
      <c r="R217" s="129">
        <v>120000</v>
      </c>
      <c r="S217" s="129">
        <v>4800</v>
      </c>
      <c r="T217" s="128" t="s">
        <v>2948</v>
      </c>
      <c r="U217" s="128" t="s">
        <v>3444</v>
      </c>
      <c r="V217" s="131">
        <v>14133</v>
      </c>
      <c r="W217" s="132" t="s">
        <v>3445</v>
      </c>
    </row>
    <row r="218" spans="1:23" ht="30" customHeight="1" x14ac:dyDescent="0.3">
      <c r="A218" s="122">
        <v>163100</v>
      </c>
      <c r="B218" s="123" t="s">
        <v>869</v>
      </c>
      <c r="C218" s="124" t="s">
        <v>5850</v>
      </c>
      <c r="D218" s="125" t="s">
        <v>2957</v>
      </c>
      <c r="E218" s="124" t="s">
        <v>5591</v>
      </c>
      <c r="F218" s="124"/>
      <c r="G218" s="124" t="s">
        <v>138</v>
      </c>
      <c r="H218" s="124"/>
      <c r="I218" s="124"/>
      <c r="J218" s="126">
        <v>16</v>
      </c>
      <c r="K218" s="127">
        <v>1631</v>
      </c>
      <c r="L218" s="124" t="s">
        <v>3446</v>
      </c>
      <c r="M218" s="128" t="s">
        <v>3006</v>
      </c>
      <c r="N218" s="128"/>
      <c r="O218" s="129">
        <v>19877.16</v>
      </c>
      <c r="P218" s="129">
        <v>1145.3599999999999</v>
      </c>
      <c r="Q218" s="130">
        <v>1631</v>
      </c>
      <c r="R218" s="129">
        <v>200</v>
      </c>
      <c r="S218" s="129">
        <v>1</v>
      </c>
      <c r="T218" s="128"/>
      <c r="U218" s="128"/>
      <c r="V218" s="131"/>
      <c r="W218" s="132"/>
    </row>
    <row r="219" spans="1:23" ht="30" customHeight="1" x14ac:dyDescent="0.3">
      <c r="A219" s="122">
        <v>163311</v>
      </c>
      <c r="B219" s="123" t="s">
        <v>5486</v>
      </c>
      <c r="C219" s="124" t="s">
        <v>3447</v>
      </c>
      <c r="D219" s="125" t="s">
        <v>2957</v>
      </c>
      <c r="E219" s="124" t="s">
        <v>5592</v>
      </c>
      <c r="F219" s="124"/>
      <c r="G219" s="124" t="s">
        <v>870</v>
      </c>
      <c r="H219" s="124" t="s">
        <v>5849</v>
      </c>
      <c r="I219" s="124" t="s">
        <v>5716</v>
      </c>
      <c r="J219" s="126">
        <v>16</v>
      </c>
      <c r="K219" s="127">
        <v>1631</v>
      </c>
      <c r="L219" s="124" t="s">
        <v>3446</v>
      </c>
      <c r="M219" s="128" t="s">
        <v>3006</v>
      </c>
      <c r="N219" s="128"/>
      <c r="O219" s="129">
        <v>19877.16</v>
      </c>
      <c r="P219" s="129">
        <v>1145.3599999999999</v>
      </c>
      <c r="Q219" s="130">
        <v>1631</v>
      </c>
      <c r="R219" s="129">
        <v>200</v>
      </c>
      <c r="S219" s="129">
        <v>1</v>
      </c>
      <c r="T219" s="128" t="s">
        <v>2948</v>
      </c>
      <c r="U219" s="128" t="s">
        <v>3448</v>
      </c>
      <c r="V219" s="131">
        <v>16310</v>
      </c>
      <c r="W219" s="132" t="s">
        <v>3449</v>
      </c>
    </row>
    <row r="220" spans="1:23" ht="30" customHeight="1" x14ac:dyDescent="0.3">
      <c r="A220" s="122">
        <v>164211</v>
      </c>
      <c r="B220" s="123" t="s">
        <v>871</v>
      </c>
      <c r="C220" s="124" t="s">
        <v>3450</v>
      </c>
      <c r="D220" s="125" t="s">
        <v>2957</v>
      </c>
      <c r="E220" s="124" t="s">
        <v>872</v>
      </c>
      <c r="F220" s="124"/>
      <c r="G220" s="124" t="s">
        <v>873</v>
      </c>
      <c r="H220" s="124" t="s">
        <v>5716</v>
      </c>
      <c r="I220" s="124" t="s">
        <v>2973</v>
      </c>
      <c r="J220" s="126">
        <v>16</v>
      </c>
      <c r="K220" s="127">
        <v>1641</v>
      </c>
      <c r="L220" s="124" t="s">
        <v>3451</v>
      </c>
      <c r="M220" s="128" t="s">
        <v>5851</v>
      </c>
      <c r="N220" s="128" t="s">
        <v>2947</v>
      </c>
      <c r="O220" s="129">
        <v>672.55</v>
      </c>
      <c r="P220" s="129">
        <v>15.66</v>
      </c>
      <c r="Q220" s="130">
        <v>1641</v>
      </c>
      <c r="R220" s="129">
        <v>4000</v>
      </c>
      <c r="S220" s="129">
        <v>550</v>
      </c>
      <c r="T220" s="128" t="s">
        <v>3014</v>
      </c>
      <c r="U220" s="128" t="s">
        <v>3452</v>
      </c>
      <c r="V220" s="131" t="s">
        <v>3453</v>
      </c>
      <c r="W220" s="132" t="s">
        <v>3454</v>
      </c>
    </row>
    <row r="221" spans="1:23" ht="30" customHeight="1" x14ac:dyDescent="0.3">
      <c r="A221" s="122">
        <v>171141</v>
      </c>
      <c r="B221" s="123" t="s">
        <v>874</v>
      </c>
      <c r="C221" s="124" t="s">
        <v>874</v>
      </c>
      <c r="D221" s="125" t="s">
        <v>3017</v>
      </c>
      <c r="E221" s="124" t="s">
        <v>875</v>
      </c>
      <c r="F221" s="124"/>
      <c r="G221" s="124" t="s">
        <v>876</v>
      </c>
      <c r="H221" s="124" t="s">
        <v>5852</v>
      </c>
      <c r="I221" s="124" t="s">
        <v>5853</v>
      </c>
      <c r="J221" s="126">
        <v>44</v>
      </c>
      <c r="K221" s="127">
        <v>4427</v>
      </c>
      <c r="L221" s="124" t="s">
        <v>3455</v>
      </c>
      <c r="M221" s="128" t="s">
        <v>112</v>
      </c>
      <c r="N221" s="128"/>
      <c r="O221" s="129">
        <v>413.37</v>
      </c>
      <c r="P221" s="129">
        <v>3.82</v>
      </c>
      <c r="Q221" s="130">
        <v>4427</v>
      </c>
      <c r="R221" s="129">
        <v>31000</v>
      </c>
      <c r="S221" s="129">
        <v>2100</v>
      </c>
      <c r="T221" s="128" t="s">
        <v>2948</v>
      </c>
      <c r="U221" s="128" t="s">
        <v>3456</v>
      </c>
      <c r="V221" s="131">
        <v>44223</v>
      </c>
      <c r="W221" s="132">
        <v>14345</v>
      </c>
    </row>
    <row r="222" spans="1:23" ht="30" customHeight="1" x14ac:dyDescent="0.3">
      <c r="A222" s="122">
        <v>171152</v>
      </c>
      <c r="B222" s="123" t="s">
        <v>877</v>
      </c>
      <c r="C222" s="124" t="s">
        <v>3457</v>
      </c>
      <c r="D222" s="125" t="s">
        <v>3017</v>
      </c>
      <c r="E222" s="124" t="s">
        <v>878</v>
      </c>
      <c r="F222" s="124" t="s">
        <v>5854</v>
      </c>
      <c r="G222" s="124" t="s">
        <v>879</v>
      </c>
      <c r="H222" s="124" t="s">
        <v>3528</v>
      </c>
      <c r="I222" s="124" t="s">
        <v>5855</v>
      </c>
      <c r="J222" s="126">
        <v>17</v>
      </c>
      <c r="K222" s="127">
        <v>1711</v>
      </c>
      <c r="L222" s="124" t="s">
        <v>3458</v>
      </c>
      <c r="M222" s="128" t="s">
        <v>112</v>
      </c>
      <c r="N222" s="128"/>
      <c r="O222" s="129">
        <v>532</v>
      </c>
      <c r="P222" s="129">
        <v>6</v>
      </c>
      <c r="Q222" s="130">
        <v>1711</v>
      </c>
      <c r="R222" s="129">
        <v>210000</v>
      </c>
      <c r="S222" s="129">
        <v>12000</v>
      </c>
      <c r="T222" s="128" t="s">
        <v>2948</v>
      </c>
      <c r="U222" s="128" t="s">
        <v>3459</v>
      </c>
      <c r="V222" s="131">
        <v>17120</v>
      </c>
      <c r="W222" s="132">
        <v>17110</v>
      </c>
    </row>
    <row r="223" spans="1:23" ht="30" customHeight="1" x14ac:dyDescent="0.3">
      <c r="A223" s="122">
        <v>171155</v>
      </c>
      <c r="B223" s="123" t="s">
        <v>880</v>
      </c>
      <c r="C223" s="124" t="s">
        <v>3460</v>
      </c>
      <c r="D223" s="125" t="s">
        <v>3017</v>
      </c>
      <c r="E223" s="124" t="s">
        <v>881</v>
      </c>
      <c r="F223" s="124"/>
      <c r="G223" s="124" t="s">
        <v>882</v>
      </c>
      <c r="H223" s="124" t="s">
        <v>5856</v>
      </c>
      <c r="I223" s="124" t="s">
        <v>5857</v>
      </c>
      <c r="J223" s="126">
        <v>76</v>
      </c>
      <c r="K223" s="127">
        <v>7601</v>
      </c>
      <c r="L223" s="124" t="s">
        <v>3461</v>
      </c>
      <c r="M223" s="128" t="s">
        <v>112</v>
      </c>
      <c r="N223" s="128"/>
      <c r="O223" s="129">
        <v>423.05</v>
      </c>
      <c r="P223" s="129">
        <v>4.04</v>
      </c>
      <c r="Q223" s="130">
        <v>7601</v>
      </c>
      <c r="R223" s="129">
        <v>86000</v>
      </c>
      <c r="S223" s="129">
        <v>19000</v>
      </c>
      <c r="T223" s="128" t="s">
        <v>2948</v>
      </c>
      <c r="U223" s="128" t="s">
        <v>3462</v>
      </c>
      <c r="V223" s="131">
        <v>74035</v>
      </c>
      <c r="W223" s="132">
        <v>76010</v>
      </c>
    </row>
    <row r="224" spans="1:23" ht="30" customHeight="1" x14ac:dyDescent="0.3">
      <c r="A224" s="122">
        <v>171157</v>
      </c>
      <c r="B224" s="123" t="s">
        <v>883</v>
      </c>
      <c r="C224" s="124" t="s">
        <v>3463</v>
      </c>
      <c r="D224" s="125" t="s">
        <v>3017</v>
      </c>
      <c r="E224" s="124" t="s">
        <v>884</v>
      </c>
      <c r="F224" s="124" t="s">
        <v>5858</v>
      </c>
      <c r="G224" s="124" t="s">
        <v>885</v>
      </c>
      <c r="H224" s="124" t="s">
        <v>3528</v>
      </c>
      <c r="I224" s="124" t="s">
        <v>5855</v>
      </c>
      <c r="J224" s="126">
        <v>17</v>
      </c>
      <c r="K224" s="127">
        <v>1715</v>
      </c>
      <c r="L224" s="124" t="s">
        <v>3464</v>
      </c>
      <c r="M224" s="128" t="s">
        <v>112</v>
      </c>
      <c r="N224" s="128"/>
      <c r="O224" s="129">
        <v>459.84</v>
      </c>
      <c r="P224" s="129">
        <v>2.96</v>
      </c>
      <c r="Q224" s="130">
        <v>1715</v>
      </c>
      <c r="R224" s="129">
        <v>120000</v>
      </c>
      <c r="S224" s="129">
        <v>40000</v>
      </c>
      <c r="T224" s="128" t="s">
        <v>2948</v>
      </c>
      <c r="U224" s="128" t="s">
        <v>3465</v>
      </c>
      <c r="V224" s="131">
        <v>17125</v>
      </c>
      <c r="W224" s="132">
        <v>17130</v>
      </c>
    </row>
    <row r="225" spans="1:23" ht="30" customHeight="1" x14ac:dyDescent="0.3">
      <c r="A225" s="122">
        <v>171158</v>
      </c>
      <c r="B225" s="123" t="s">
        <v>886</v>
      </c>
      <c r="C225" s="124" t="s">
        <v>886</v>
      </c>
      <c r="D225" s="125" t="s">
        <v>3017</v>
      </c>
      <c r="E225" s="124" t="s">
        <v>887</v>
      </c>
      <c r="F225" s="124"/>
      <c r="G225" s="124" t="s">
        <v>888</v>
      </c>
      <c r="H225" s="124" t="s">
        <v>5796</v>
      </c>
      <c r="I225" s="124" t="s">
        <v>2973</v>
      </c>
      <c r="J225" s="126">
        <v>17</v>
      </c>
      <c r="K225" s="127">
        <v>1713</v>
      </c>
      <c r="L225" s="124" t="s">
        <v>3466</v>
      </c>
      <c r="M225" s="128" t="s">
        <v>112</v>
      </c>
      <c r="N225" s="128"/>
      <c r="O225" s="129">
        <v>586</v>
      </c>
      <c r="P225" s="129">
        <v>6.73</v>
      </c>
      <c r="Q225" s="130">
        <v>1713</v>
      </c>
      <c r="R225" s="129">
        <v>31000</v>
      </c>
      <c r="S225" s="129">
        <v>10000</v>
      </c>
      <c r="T225" s="128" t="s">
        <v>2948</v>
      </c>
      <c r="U225" s="128" t="s">
        <v>3467</v>
      </c>
      <c r="V225" s="131">
        <v>17115</v>
      </c>
      <c r="W225" s="132"/>
    </row>
    <row r="226" spans="1:23" ht="30" customHeight="1" x14ac:dyDescent="0.3">
      <c r="A226" s="122">
        <v>171211</v>
      </c>
      <c r="B226" s="123" t="s">
        <v>889</v>
      </c>
      <c r="C226" s="124" t="s">
        <v>3468</v>
      </c>
      <c r="D226" s="125" t="s">
        <v>3017</v>
      </c>
      <c r="E226" s="124" t="s">
        <v>5593</v>
      </c>
      <c r="F226" s="124"/>
      <c r="G226" s="124" t="s">
        <v>890</v>
      </c>
      <c r="H226" s="124" t="s">
        <v>5859</v>
      </c>
      <c r="I226" s="124" t="s">
        <v>5860</v>
      </c>
      <c r="J226" s="126">
        <v>17</v>
      </c>
      <c r="K226" s="127">
        <v>1711</v>
      </c>
      <c r="L226" s="124" t="s">
        <v>3458</v>
      </c>
      <c r="M226" s="128" t="s">
        <v>112</v>
      </c>
      <c r="N226" s="128"/>
      <c r="O226" s="129">
        <v>532</v>
      </c>
      <c r="P226" s="129">
        <v>6</v>
      </c>
      <c r="Q226" s="130">
        <v>1711</v>
      </c>
      <c r="R226" s="129">
        <v>210000</v>
      </c>
      <c r="S226" s="129">
        <v>12000</v>
      </c>
      <c r="T226" s="128" t="s">
        <v>2948</v>
      </c>
      <c r="U226" s="128" t="s">
        <v>3469</v>
      </c>
      <c r="V226" s="131">
        <v>17120</v>
      </c>
      <c r="W226" s="132">
        <v>17110</v>
      </c>
    </row>
    <row r="227" spans="1:23" ht="30" customHeight="1" x14ac:dyDescent="0.3">
      <c r="A227" s="122">
        <v>171212</v>
      </c>
      <c r="B227" s="123" t="s">
        <v>891</v>
      </c>
      <c r="C227" s="124" t="s">
        <v>3470</v>
      </c>
      <c r="D227" s="125" t="s">
        <v>3017</v>
      </c>
      <c r="E227" s="124" t="s">
        <v>892</v>
      </c>
      <c r="F227" s="124"/>
      <c r="G227" s="124" t="s">
        <v>893</v>
      </c>
      <c r="H227" s="124" t="s">
        <v>5861</v>
      </c>
      <c r="I227" s="124" t="s">
        <v>5862</v>
      </c>
      <c r="J227" s="126">
        <v>17</v>
      </c>
      <c r="K227" s="127">
        <v>1721</v>
      </c>
      <c r="L227" s="124" t="s">
        <v>3471</v>
      </c>
      <c r="M227" s="128" t="s">
        <v>112</v>
      </c>
      <c r="N227" s="128"/>
      <c r="O227" s="129">
        <v>876</v>
      </c>
      <c r="P227" s="129">
        <v>7.19</v>
      </c>
      <c r="Q227" s="130">
        <v>1721</v>
      </c>
      <c r="R227" s="129">
        <v>170000</v>
      </c>
      <c r="S227" s="129">
        <v>12000</v>
      </c>
      <c r="T227" s="128" t="s">
        <v>2948</v>
      </c>
      <c r="U227" s="128" t="s">
        <v>3472</v>
      </c>
      <c r="V227" s="131"/>
      <c r="W227" s="132">
        <v>17135</v>
      </c>
    </row>
    <row r="228" spans="1:23" ht="30" customHeight="1" x14ac:dyDescent="0.3">
      <c r="A228" s="122">
        <v>171214</v>
      </c>
      <c r="B228" s="123" t="s">
        <v>894</v>
      </c>
      <c r="C228" s="124" t="s">
        <v>3473</v>
      </c>
      <c r="D228" s="125" t="s">
        <v>3017</v>
      </c>
      <c r="E228" s="124" t="s">
        <v>895</v>
      </c>
      <c r="F228" s="124"/>
      <c r="G228" s="124" t="s">
        <v>896</v>
      </c>
      <c r="H228" s="124" t="s">
        <v>5863</v>
      </c>
      <c r="I228" s="124" t="s">
        <v>5860</v>
      </c>
      <c r="J228" s="126">
        <v>17</v>
      </c>
      <c r="K228" s="127">
        <v>1722</v>
      </c>
      <c r="L228" s="124" t="s">
        <v>3474</v>
      </c>
      <c r="M228" s="128" t="s">
        <v>112</v>
      </c>
      <c r="N228" s="128"/>
      <c r="O228" s="129">
        <v>876</v>
      </c>
      <c r="P228" s="129">
        <v>4.82</v>
      </c>
      <c r="Q228" s="130">
        <v>1722</v>
      </c>
      <c r="R228" s="129">
        <v>29000</v>
      </c>
      <c r="S228" s="129">
        <v>13000</v>
      </c>
      <c r="T228" s="128" t="s">
        <v>2948</v>
      </c>
      <c r="U228" s="128" t="s">
        <v>3475</v>
      </c>
      <c r="V228" s="131"/>
      <c r="W228" s="132"/>
    </row>
    <row r="229" spans="1:23" ht="30" customHeight="1" x14ac:dyDescent="0.3">
      <c r="A229" s="122">
        <v>171250</v>
      </c>
      <c r="B229" s="123" t="s">
        <v>897</v>
      </c>
      <c r="C229" s="124" t="s">
        <v>3476</v>
      </c>
      <c r="D229" s="125" t="s">
        <v>3017</v>
      </c>
      <c r="E229" s="124" t="s">
        <v>3477</v>
      </c>
      <c r="F229" s="124"/>
      <c r="G229" s="124" t="s">
        <v>138</v>
      </c>
      <c r="H229" s="124" t="e">
        <v>#N/A</v>
      </c>
      <c r="I229" s="124" t="e">
        <v>#N/A</v>
      </c>
      <c r="J229" s="128">
        <v>17</v>
      </c>
      <c r="K229" s="127">
        <v>1715</v>
      </c>
      <c r="L229" s="124" t="s">
        <v>3464</v>
      </c>
      <c r="M229" s="128" t="s">
        <v>112</v>
      </c>
      <c r="N229" s="128"/>
      <c r="O229" s="129">
        <v>459.84</v>
      </c>
      <c r="P229" s="129">
        <v>2.96</v>
      </c>
      <c r="Q229" s="30">
        <v>1715</v>
      </c>
      <c r="R229" s="129">
        <v>120000</v>
      </c>
      <c r="S229" s="129">
        <v>40000</v>
      </c>
      <c r="T229" s="128" t="s">
        <v>2948</v>
      </c>
      <c r="U229" s="128" t="s">
        <v>3478</v>
      </c>
      <c r="V229" s="131">
        <v>17126</v>
      </c>
      <c r="W229" s="132">
        <v>17130</v>
      </c>
    </row>
    <row r="230" spans="1:23" ht="30" customHeight="1" x14ac:dyDescent="0.3">
      <c r="A230" s="122">
        <v>171260</v>
      </c>
      <c r="B230" s="123" t="s">
        <v>898</v>
      </c>
      <c r="C230" s="124" t="s">
        <v>5864</v>
      </c>
      <c r="D230" s="125" t="s">
        <v>3017</v>
      </c>
      <c r="E230" s="124" t="s">
        <v>5594</v>
      </c>
      <c r="F230" s="124"/>
      <c r="G230" s="124" t="s">
        <v>138</v>
      </c>
      <c r="H230" s="124"/>
      <c r="I230" s="124"/>
      <c r="J230" s="126">
        <v>17</v>
      </c>
      <c r="K230" s="127">
        <v>1715</v>
      </c>
      <c r="L230" s="124" t="s">
        <v>3464</v>
      </c>
      <c r="M230" s="128" t="s">
        <v>112</v>
      </c>
      <c r="N230" s="128"/>
      <c r="O230" s="129">
        <v>459.84</v>
      </c>
      <c r="P230" s="129">
        <v>2.96</v>
      </c>
      <c r="Q230" s="130">
        <v>1715</v>
      </c>
      <c r="R230" s="129">
        <v>120000</v>
      </c>
      <c r="S230" s="129">
        <v>40000</v>
      </c>
      <c r="T230" s="128" t="s">
        <v>2948</v>
      </c>
      <c r="U230" s="128"/>
      <c r="V230" s="131"/>
      <c r="W230" s="132"/>
    </row>
    <row r="231" spans="1:23" ht="30" customHeight="1" x14ac:dyDescent="0.3">
      <c r="A231" s="122">
        <v>171356</v>
      </c>
      <c r="B231" s="123" t="s">
        <v>899</v>
      </c>
      <c r="C231" s="124" t="s">
        <v>3479</v>
      </c>
      <c r="D231" s="125" t="s">
        <v>3017</v>
      </c>
      <c r="E231" s="124" t="s">
        <v>900</v>
      </c>
      <c r="F231" s="124"/>
      <c r="G231" s="124" t="s">
        <v>901</v>
      </c>
      <c r="H231" s="124" t="s">
        <v>3528</v>
      </c>
      <c r="I231" s="124" t="s">
        <v>5865</v>
      </c>
      <c r="J231" s="126">
        <v>61</v>
      </c>
      <c r="K231" s="127">
        <v>6100</v>
      </c>
      <c r="L231" s="124" t="s">
        <v>3480</v>
      </c>
      <c r="M231" s="128" t="s">
        <v>112</v>
      </c>
      <c r="N231" s="128"/>
      <c r="O231" s="129">
        <v>587</v>
      </c>
      <c r="P231" s="129">
        <v>4.5999999999999996</v>
      </c>
      <c r="Q231" s="130">
        <v>6100</v>
      </c>
      <c r="R231" s="129">
        <v>1000000</v>
      </c>
      <c r="S231" s="129">
        <v>8400</v>
      </c>
      <c r="T231" s="128" t="s">
        <v>2948</v>
      </c>
      <c r="U231" s="128" t="s">
        <v>3481</v>
      </c>
      <c r="V231" s="131">
        <v>61065</v>
      </c>
      <c r="W231" s="132">
        <v>61077</v>
      </c>
    </row>
    <row r="232" spans="1:23" ht="30" customHeight="1" x14ac:dyDescent="0.3">
      <c r="A232" s="122">
        <v>171393</v>
      </c>
      <c r="B232" s="123" t="s">
        <v>902</v>
      </c>
      <c r="C232" s="124" t="s">
        <v>3482</v>
      </c>
      <c r="D232" s="125" t="s">
        <v>3017</v>
      </c>
      <c r="E232" s="124" t="s">
        <v>903</v>
      </c>
      <c r="F232" s="124"/>
      <c r="G232" s="124" t="s">
        <v>901</v>
      </c>
      <c r="H232" s="124" t="s">
        <v>5859</v>
      </c>
      <c r="I232" s="124" t="s">
        <v>5860</v>
      </c>
      <c r="J232" s="126">
        <v>17</v>
      </c>
      <c r="K232" s="127">
        <v>1712</v>
      </c>
      <c r="L232" s="124" t="s">
        <v>3483</v>
      </c>
      <c r="M232" s="128" t="s">
        <v>112</v>
      </c>
      <c r="N232" s="128"/>
      <c r="O232" s="129">
        <v>1001</v>
      </c>
      <c r="P232" s="129">
        <v>4.3499999999999996</v>
      </c>
      <c r="Q232" s="130">
        <v>1712</v>
      </c>
      <c r="R232" s="129">
        <v>220000</v>
      </c>
      <c r="S232" s="129">
        <v>13000</v>
      </c>
      <c r="T232" s="128" t="s">
        <v>2948</v>
      </c>
      <c r="U232" s="128" t="s">
        <v>3484</v>
      </c>
      <c r="V232" s="131">
        <v>17136</v>
      </c>
      <c r="W232" s="132">
        <v>17120</v>
      </c>
    </row>
    <row r="233" spans="1:23" ht="30" customHeight="1" x14ac:dyDescent="0.3">
      <c r="A233" s="122">
        <v>171443</v>
      </c>
      <c r="B233" s="123" t="s">
        <v>904</v>
      </c>
      <c r="C233" s="124" t="s">
        <v>3485</v>
      </c>
      <c r="D233" s="125" t="s">
        <v>3017</v>
      </c>
      <c r="E233" s="124" t="s">
        <v>905</v>
      </c>
      <c r="F233" s="124"/>
      <c r="G233" s="124" t="s">
        <v>906</v>
      </c>
      <c r="H233" s="124" t="s">
        <v>5866</v>
      </c>
      <c r="I233" s="124" t="s">
        <v>2973</v>
      </c>
      <c r="J233" s="126">
        <v>17</v>
      </c>
      <c r="K233" s="127">
        <v>1714</v>
      </c>
      <c r="L233" s="124" t="s">
        <v>3486</v>
      </c>
      <c r="M233" s="128" t="s">
        <v>112</v>
      </c>
      <c r="N233" s="128"/>
      <c r="O233" s="129">
        <v>498</v>
      </c>
      <c r="P233" s="129">
        <v>7.26</v>
      </c>
      <c r="Q233" s="130">
        <v>1714</v>
      </c>
      <c r="R233" s="129">
        <v>210000</v>
      </c>
      <c r="S233" s="129">
        <v>26000</v>
      </c>
      <c r="T233" s="128" t="s">
        <v>2948</v>
      </c>
      <c r="U233" s="128" t="s">
        <v>3487</v>
      </c>
      <c r="V233" s="131" t="s">
        <v>3488</v>
      </c>
      <c r="W233" s="132">
        <v>17115</v>
      </c>
    </row>
    <row r="234" spans="1:23" ht="30" customHeight="1" x14ac:dyDescent="0.3">
      <c r="A234" s="122">
        <v>171445</v>
      </c>
      <c r="B234" s="123" t="s">
        <v>907</v>
      </c>
      <c r="C234" s="124" t="s">
        <v>3489</v>
      </c>
      <c r="D234" s="125" t="s">
        <v>3017</v>
      </c>
      <c r="E234" s="124" t="s">
        <v>908</v>
      </c>
      <c r="F234" s="124"/>
      <c r="G234" s="124" t="s">
        <v>909</v>
      </c>
      <c r="H234" s="124" t="s">
        <v>5866</v>
      </c>
      <c r="I234" s="124" t="s">
        <v>2973</v>
      </c>
      <c r="J234" s="126">
        <v>17</v>
      </c>
      <c r="K234" s="127">
        <v>1714</v>
      </c>
      <c r="L234" s="124" t="s">
        <v>3486</v>
      </c>
      <c r="M234" s="128" t="s">
        <v>112</v>
      </c>
      <c r="N234" s="128"/>
      <c r="O234" s="129">
        <v>498</v>
      </c>
      <c r="P234" s="129">
        <v>7.26</v>
      </c>
      <c r="Q234" s="130">
        <v>1714</v>
      </c>
      <c r="R234" s="129">
        <v>210000</v>
      </c>
      <c r="S234" s="129">
        <v>26000</v>
      </c>
      <c r="T234" s="128" t="s">
        <v>2948</v>
      </c>
      <c r="U234" s="128" t="s">
        <v>3490</v>
      </c>
      <c r="V234" s="131" t="s">
        <v>3488</v>
      </c>
      <c r="W234" s="132">
        <v>17115</v>
      </c>
    </row>
    <row r="235" spans="1:23" ht="30" customHeight="1" x14ac:dyDescent="0.3">
      <c r="A235" s="122">
        <v>171447</v>
      </c>
      <c r="B235" s="123" t="s">
        <v>910</v>
      </c>
      <c r="C235" s="124" t="s">
        <v>3491</v>
      </c>
      <c r="D235" s="125" t="s">
        <v>3017</v>
      </c>
      <c r="E235" s="124" t="s">
        <v>911</v>
      </c>
      <c r="F235" s="124"/>
      <c r="G235" s="124" t="s">
        <v>912</v>
      </c>
      <c r="H235" s="124" t="s">
        <v>5866</v>
      </c>
      <c r="I235" s="124" t="s">
        <v>2973</v>
      </c>
      <c r="J235" s="126">
        <v>17</v>
      </c>
      <c r="K235" s="127">
        <v>1711</v>
      </c>
      <c r="L235" s="124" t="s">
        <v>3458</v>
      </c>
      <c r="M235" s="128" t="s">
        <v>112</v>
      </c>
      <c r="N235" s="128"/>
      <c r="O235" s="129">
        <v>532</v>
      </c>
      <c r="P235" s="129">
        <v>6</v>
      </c>
      <c r="Q235" s="130">
        <v>1711</v>
      </c>
      <c r="R235" s="129">
        <v>210000</v>
      </c>
      <c r="S235" s="129">
        <v>12000</v>
      </c>
      <c r="T235" s="128" t="s">
        <v>2948</v>
      </c>
      <c r="U235" s="128" t="s">
        <v>3492</v>
      </c>
      <c r="V235" s="131">
        <v>17120</v>
      </c>
      <c r="W235" s="132">
        <v>17110</v>
      </c>
    </row>
    <row r="236" spans="1:23" ht="30" customHeight="1" x14ac:dyDescent="0.3">
      <c r="A236" s="122">
        <v>171449</v>
      </c>
      <c r="B236" s="123" t="s">
        <v>913</v>
      </c>
      <c r="C236" s="124" t="s">
        <v>3493</v>
      </c>
      <c r="D236" s="125" t="s">
        <v>3017</v>
      </c>
      <c r="E236" s="124" t="s">
        <v>914</v>
      </c>
      <c r="F236" s="124"/>
      <c r="G236" s="124" t="s">
        <v>915</v>
      </c>
      <c r="H236" s="124" t="s">
        <v>5866</v>
      </c>
      <c r="I236" s="124" t="s">
        <v>2973</v>
      </c>
      <c r="J236" s="126">
        <v>17</v>
      </c>
      <c r="K236" s="127">
        <v>1711</v>
      </c>
      <c r="L236" s="124" t="s">
        <v>3458</v>
      </c>
      <c r="M236" s="128" t="s">
        <v>112</v>
      </c>
      <c r="N236" s="128"/>
      <c r="O236" s="129">
        <v>532</v>
      </c>
      <c r="P236" s="129">
        <v>6</v>
      </c>
      <c r="Q236" s="130">
        <v>1711</v>
      </c>
      <c r="R236" s="129">
        <v>210000</v>
      </c>
      <c r="S236" s="129">
        <v>12000</v>
      </c>
      <c r="T236" s="128" t="s">
        <v>2948</v>
      </c>
      <c r="U236" s="128" t="s">
        <v>3494</v>
      </c>
      <c r="V236" s="131">
        <v>17120</v>
      </c>
      <c r="W236" s="132">
        <v>17110</v>
      </c>
    </row>
    <row r="237" spans="1:23" ht="30" customHeight="1" x14ac:dyDescent="0.3">
      <c r="A237" s="122">
        <v>171450</v>
      </c>
      <c r="B237" s="123" t="s">
        <v>916</v>
      </c>
      <c r="C237" s="124" t="s">
        <v>3495</v>
      </c>
      <c r="D237" s="125" t="s">
        <v>3017</v>
      </c>
      <c r="E237" s="124" t="s">
        <v>917</v>
      </c>
      <c r="F237" s="124"/>
      <c r="G237" s="124" t="s">
        <v>918</v>
      </c>
      <c r="H237" s="124" t="s">
        <v>5866</v>
      </c>
      <c r="I237" s="124" t="s">
        <v>2973</v>
      </c>
      <c r="J237" s="126">
        <v>17</v>
      </c>
      <c r="K237" s="127">
        <v>1714</v>
      </c>
      <c r="L237" s="124" t="s">
        <v>3486</v>
      </c>
      <c r="M237" s="128" t="s">
        <v>112</v>
      </c>
      <c r="N237" s="128"/>
      <c r="O237" s="129">
        <v>498</v>
      </c>
      <c r="P237" s="129">
        <v>7.26</v>
      </c>
      <c r="Q237" s="130">
        <v>1714</v>
      </c>
      <c r="R237" s="129">
        <v>210000</v>
      </c>
      <c r="S237" s="129">
        <v>26000</v>
      </c>
      <c r="T237" s="128" t="s">
        <v>2948</v>
      </c>
      <c r="U237" s="128" t="s">
        <v>3496</v>
      </c>
      <c r="V237" s="131" t="s">
        <v>3488</v>
      </c>
      <c r="W237" s="132">
        <v>17115</v>
      </c>
    </row>
    <row r="238" spans="1:23" ht="30" customHeight="1" x14ac:dyDescent="0.3">
      <c r="A238" s="122">
        <v>171471</v>
      </c>
      <c r="B238" s="123" t="s">
        <v>919</v>
      </c>
      <c r="C238" s="124" t="s">
        <v>3497</v>
      </c>
      <c r="D238" s="125" t="s">
        <v>3017</v>
      </c>
      <c r="E238" s="124" t="s">
        <v>920</v>
      </c>
      <c r="F238" s="124"/>
      <c r="G238" s="124" t="s">
        <v>921</v>
      </c>
      <c r="H238" s="124" t="s">
        <v>5867</v>
      </c>
      <c r="I238" s="124" t="s">
        <v>5868</v>
      </c>
      <c r="J238" s="126">
        <v>17</v>
      </c>
      <c r="K238" s="127">
        <v>1731</v>
      </c>
      <c r="L238" s="124" t="s">
        <v>3498</v>
      </c>
      <c r="M238" s="128" t="s">
        <v>112</v>
      </c>
      <c r="N238" s="128"/>
      <c r="O238" s="129">
        <v>609.26</v>
      </c>
      <c r="P238" s="129">
        <v>2.82</v>
      </c>
      <c r="Q238" s="130">
        <v>1731</v>
      </c>
      <c r="R238" s="129">
        <v>37000</v>
      </c>
      <c r="S238" s="129">
        <v>1500</v>
      </c>
      <c r="T238" s="128" t="s">
        <v>2948</v>
      </c>
      <c r="U238" s="128" t="s">
        <v>3499</v>
      </c>
      <c r="V238" s="131">
        <v>17122</v>
      </c>
      <c r="W238" s="132">
        <v>14315</v>
      </c>
    </row>
    <row r="239" spans="1:23" ht="30" customHeight="1" x14ac:dyDescent="0.3">
      <c r="A239" s="122">
        <v>171472</v>
      </c>
      <c r="B239" s="123" t="s">
        <v>922</v>
      </c>
      <c r="C239" s="124" t="s">
        <v>3500</v>
      </c>
      <c r="D239" s="125" t="s">
        <v>3017</v>
      </c>
      <c r="E239" s="124" t="s">
        <v>923</v>
      </c>
      <c r="F239" s="124"/>
      <c r="G239" s="124" t="s">
        <v>924</v>
      </c>
      <c r="H239" s="124" t="s">
        <v>5867</v>
      </c>
      <c r="I239" s="124" t="s">
        <v>5868</v>
      </c>
      <c r="J239" s="126">
        <v>17</v>
      </c>
      <c r="K239" s="127">
        <v>1731</v>
      </c>
      <c r="L239" s="124" t="s">
        <v>3498</v>
      </c>
      <c r="M239" s="128" t="s">
        <v>112</v>
      </c>
      <c r="N239" s="128"/>
      <c r="O239" s="129">
        <v>609.26</v>
      </c>
      <c r="P239" s="129">
        <v>2.82</v>
      </c>
      <c r="Q239" s="130">
        <v>1731</v>
      </c>
      <c r="R239" s="129">
        <v>37000</v>
      </c>
      <c r="S239" s="129">
        <v>1500</v>
      </c>
      <c r="T239" s="128" t="s">
        <v>2948</v>
      </c>
      <c r="U239" s="128" t="s">
        <v>3501</v>
      </c>
      <c r="V239" s="131">
        <v>17123</v>
      </c>
      <c r="W239" s="132">
        <v>17311</v>
      </c>
    </row>
    <row r="240" spans="1:23" ht="30" customHeight="1" x14ac:dyDescent="0.3">
      <c r="A240" s="122">
        <v>171473</v>
      </c>
      <c r="B240" s="123" t="s">
        <v>925</v>
      </c>
      <c r="C240" s="124" t="s">
        <v>3502</v>
      </c>
      <c r="D240" s="125" t="s">
        <v>3017</v>
      </c>
      <c r="E240" s="124" t="s">
        <v>926</v>
      </c>
      <c r="F240" s="124"/>
      <c r="G240" s="124" t="s">
        <v>927</v>
      </c>
      <c r="H240" s="124" t="s">
        <v>5867</v>
      </c>
      <c r="I240" s="124" t="s">
        <v>5868</v>
      </c>
      <c r="J240" s="126">
        <v>17</v>
      </c>
      <c r="K240" s="127">
        <v>1731</v>
      </c>
      <c r="L240" s="124" t="s">
        <v>3498</v>
      </c>
      <c r="M240" s="128" t="s">
        <v>112</v>
      </c>
      <c r="N240" s="128"/>
      <c r="O240" s="129">
        <v>609.26</v>
      </c>
      <c r="P240" s="129">
        <v>2.82</v>
      </c>
      <c r="Q240" s="130">
        <v>1731</v>
      </c>
      <c r="R240" s="129">
        <v>37000</v>
      </c>
      <c r="S240" s="129">
        <v>1500</v>
      </c>
      <c r="T240" s="128" t="s">
        <v>2948</v>
      </c>
      <c r="U240" s="128" t="s">
        <v>3503</v>
      </c>
      <c r="V240" s="131">
        <v>17123</v>
      </c>
      <c r="W240" s="132">
        <v>17311</v>
      </c>
    </row>
    <row r="241" spans="1:23" ht="30" customHeight="1" x14ac:dyDescent="0.3">
      <c r="A241" s="122">
        <v>171475</v>
      </c>
      <c r="B241" s="123" t="s">
        <v>928</v>
      </c>
      <c r="C241" s="124" t="s">
        <v>3504</v>
      </c>
      <c r="D241" s="125" t="s">
        <v>3017</v>
      </c>
      <c r="E241" s="124" t="s">
        <v>929</v>
      </c>
      <c r="F241" s="124"/>
      <c r="G241" s="124" t="s">
        <v>930</v>
      </c>
      <c r="H241" s="124" t="s">
        <v>5867</v>
      </c>
      <c r="I241" s="124" t="s">
        <v>5868</v>
      </c>
      <c r="J241" s="126">
        <v>17</v>
      </c>
      <c r="K241" s="127">
        <v>1718</v>
      </c>
      <c r="L241" s="124" t="s">
        <v>3505</v>
      </c>
      <c r="M241" s="128" t="s">
        <v>112</v>
      </c>
      <c r="N241" s="128" t="s">
        <v>3593</v>
      </c>
      <c r="O241" s="129">
        <v>505.61</v>
      </c>
      <c r="P241" s="129">
        <v>5.62</v>
      </c>
      <c r="Q241" s="130">
        <v>1718</v>
      </c>
      <c r="R241" s="129">
        <v>39000</v>
      </c>
      <c r="S241" s="129">
        <v>6000</v>
      </c>
      <c r="T241" s="128" t="s">
        <v>2948</v>
      </c>
      <c r="U241" s="128" t="s">
        <v>3506</v>
      </c>
      <c r="V241" s="131">
        <v>17121</v>
      </c>
      <c r="W241" s="132">
        <v>17150</v>
      </c>
    </row>
    <row r="242" spans="1:23" ht="30" customHeight="1" x14ac:dyDescent="0.3">
      <c r="A242" s="122">
        <v>171476</v>
      </c>
      <c r="B242" s="123" t="s">
        <v>931</v>
      </c>
      <c r="C242" s="124" t="s">
        <v>3507</v>
      </c>
      <c r="D242" s="125" t="s">
        <v>3017</v>
      </c>
      <c r="E242" s="124" t="s">
        <v>932</v>
      </c>
      <c r="F242" s="124" t="s">
        <v>3508</v>
      </c>
      <c r="G242" s="124" t="s">
        <v>933</v>
      </c>
      <c r="H242" s="124" t="s">
        <v>5867</v>
      </c>
      <c r="I242" s="124" t="s">
        <v>5868</v>
      </c>
      <c r="J242" s="126">
        <v>17</v>
      </c>
      <c r="K242" s="127">
        <v>1718</v>
      </c>
      <c r="L242" s="124" t="s">
        <v>3505</v>
      </c>
      <c r="M242" s="128" t="s">
        <v>112</v>
      </c>
      <c r="N242" s="128"/>
      <c r="O242" s="129">
        <v>505.61</v>
      </c>
      <c r="P242" s="129">
        <v>5.62</v>
      </c>
      <c r="Q242" s="130">
        <v>1718</v>
      </c>
      <c r="R242" s="129">
        <v>39000</v>
      </c>
      <c r="S242" s="129">
        <v>6000</v>
      </c>
      <c r="T242" s="128" t="s">
        <v>2948</v>
      </c>
      <c r="U242" s="128" t="s">
        <v>3509</v>
      </c>
      <c r="V242" s="131">
        <v>17121</v>
      </c>
      <c r="W242" s="132">
        <v>17150</v>
      </c>
    </row>
    <row r="243" spans="1:23" ht="30" customHeight="1" x14ac:dyDescent="0.3">
      <c r="A243" s="122">
        <v>171617</v>
      </c>
      <c r="B243" s="123" t="s">
        <v>934</v>
      </c>
      <c r="C243" s="124" t="s">
        <v>3510</v>
      </c>
      <c r="D243" s="125" t="s">
        <v>3017</v>
      </c>
      <c r="E243" s="124" t="s">
        <v>935</v>
      </c>
      <c r="F243" s="124"/>
      <c r="G243" s="124" t="s">
        <v>936</v>
      </c>
      <c r="H243" s="124" t="s">
        <v>3528</v>
      </c>
      <c r="I243" s="124" t="s">
        <v>5869</v>
      </c>
      <c r="J243" s="126">
        <v>17</v>
      </c>
      <c r="K243" s="127">
        <v>1732</v>
      </c>
      <c r="L243" s="124" t="s">
        <v>3511</v>
      </c>
      <c r="M243" s="128" t="s">
        <v>112</v>
      </c>
      <c r="N243" s="128"/>
      <c r="O243" s="129">
        <v>349.32</v>
      </c>
      <c r="P243" s="129">
        <v>2.2799999999999998</v>
      </c>
      <c r="Q243" s="130">
        <v>1732</v>
      </c>
      <c r="R243" s="129">
        <v>120000</v>
      </c>
      <c r="S243" s="129">
        <v>8500</v>
      </c>
      <c r="T243" s="128" t="s">
        <v>2948</v>
      </c>
      <c r="U243" s="128" t="s">
        <v>3512</v>
      </c>
      <c r="V243" s="131">
        <v>14129</v>
      </c>
      <c r="W243" s="132">
        <v>17177</v>
      </c>
    </row>
    <row r="244" spans="1:23" ht="30" customHeight="1" x14ac:dyDescent="0.3">
      <c r="A244" s="122">
        <v>171618</v>
      </c>
      <c r="B244" s="123" t="s">
        <v>937</v>
      </c>
      <c r="C244" s="124" t="s">
        <v>3513</v>
      </c>
      <c r="D244" s="125" t="s">
        <v>3017</v>
      </c>
      <c r="E244" s="124" t="s">
        <v>938</v>
      </c>
      <c r="F244" s="124" t="s">
        <v>3514</v>
      </c>
      <c r="G244" s="124" t="s">
        <v>939</v>
      </c>
      <c r="H244" s="124" t="s">
        <v>5870</v>
      </c>
      <c r="I244" s="124" t="s">
        <v>2973</v>
      </c>
      <c r="J244" s="126">
        <v>17</v>
      </c>
      <c r="K244" s="127">
        <v>1711</v>
      </c>
      <c r="L244" s="124" t="s">
        <v>3458</v>
      </c>
      <c r="M244" s="128" t="s">
        <v>112</v>
      </c>
      <c r="N244" s="128"/>
      <c r="O244" s="129">
        <v>532</v>
      </c>
      <c r="P244" s="129">
        <v>6</v>
      </c>
      <c r="Q244" s="130">
        <v>1711</v>
      </c>
      <c r="R244" s="129">
        <v>210000</v>
      </c>
      <c r="S244" s="129">
        <v>12000</v>
      </c>
      <c r="T244" s="128" t="s">
        <v>2948</v>
      </c>
      <c r="U244" s="128" t="s">
        <v>3515</v>
      </c>
      <c r="V244" s="131">
        <v>17120</v>
      </c>
      <c r="W244" s="132">
        <v>17110</v>
      </c>
    </row>
    <row r="245" spans="1:23" ht="30" customHeight="1" x14ac:dyDescent="0.3">
      <c r="A245" s="122">
        <v>171619</v>
      </c>
      <c r="B245" s="123" t="s">
        <v>940</v>
      </c>
      <c r="C245" s="124" t="s">
        <v>3516</v>
      </c>
      <c r="D245" s="125" t="s">
        <v>3017</v>
      </c>
      <c r="E245" s="124" t="s">
        <v>941</v>
      </c>
      <c r="F245" s="124"/>
      <c r="G245" s="124" t="s">
        <v>942</v>
      </c>
      <c r="H245" s="124" t="s">
        <v>3528</v>
      </c>
      <c r="I245" s="124" t="s">
        <v>5717</v>
      </c>
      <c r="J245" s="126">
        <v>14</v>
      </c>
      <c r="K245" s="127">
        <v>1412</v>
      </c>
      <c r="L245" s="124" t="s">
        <v>3273</v>
      </c>
      <c r="M245" s="128" t="s">
        <v>112</v>
      </c>
      <c r="N245" s="128"/>
      <c r="O245" s="129">
        <v>669</v>
      </c>
      <c r="P245" s="129">
        <v>4.62</v>
      </c>
      <c r="Q245" s="130">
        <v>1412</v>
      </c>
      <c r="R245" s="129">
        <v>120000</v>
      </c>
      <c r="S245" s="129">
        <v>13000</v>
      </c>
      <c r="T245" s="128" t="s">
        <v>2948</v>
      </c>
      <c r="U245" s="128" t="s">
        <v>3517</v>
      </c>
      <c r="V245" s="131">
        <v>14110</v>
      </c>
      <c r="W245" s="132">
        <v>14140</v>
      </c>
    </row>
    <row r="246" spans="1:23" ht="30" customHeight="1" x14ac:dyDescent="0.3">
      <c r="A246" s="122">
        <v>171620</v>
      </c>
      <c r="B246" s="123" t="s">
        <v>943</v>
      </c>
      <c r="C246" s="124" t="s">
        <v>3518</v>
      </c>
      <c r="D246" s="125" t="s">
        <v>3017</v>
      </c>
      <c r="E246" s="124" t="s">
        <v>5595</v>
      </c>
      <c r="F246" s="124"/>
      <c r="G246" s="124" t="s">
        <v>138</v>
      </c>
      <c r="H246" s="124" t="s">
        <v>3528</v>
      </c>
      <c r="I246" s="124" t="s">
        <v>5717</v>
      </c>
      <c r="J246" s="126">
        <v>14</v>
      </c>
      <c r="K246" s="127">
        <v>1412</v>
      </c>
      <c r="L246" s="124" t="s">
        <v>3273</v>
      </c>
      <c r="M246" s="128" t="s">
        <v>112</v>
      </c>
      <c r="N246" s="128"/>
      <c r="O246" s="129">
        <v>669</v>
      </c>
      <c r="P246" s="129">
        <v>4.62</v>
      </c>
      <c r="Q246" s="130">
        <v>1412</v>
      </c>
      <c r="R246" s="129">
        <v>120000</v>
      </c>
      <c r="S246" s="129">
        <v>13000</v>
      </c>
      <c r="T246" s="128" t="s">
        <v>2948</v>
      </c>
      <c r="U246" s="128" t="s">
        <v>3519</v>
      </c>
      <c r="V246" s="131">
        <v>14110</v>
      </c>
      <c r="W246" s="132">
        <v>14140</v>
      </c>
    </row>
    <row r="247" spans="1:23" ht="30" customHeight="1" x14ac:dyDescent="0.3">
      <c r="A247" s="122">
        <v>171621</v>
      </c>
      <c r="B247" s="123" t="s">
        <v>944</v>
      </c>
      <c r="C247" s="124" t="s">
        <v>3520</v>
      </c>
      <c r="D247" s="125" t="s">
        <v>3017</v>
      </c>
      <c r="E247" s="124" t="s">
        <v>5596</v>
      </c>
      <c r="F247" s="124"/>
      <c r="G247" s="124" t="s">
        <v>945</v>
      </c>
      <c r="H247" s="124" t="s">
        <v>5870</v>
      </c>
      <c r="I247" s="124" t="s">
        <v>5869</v>
      </c>
      <c r="J247" s="126">
        <v>17</v>
      </c>
      <c r="K247" s="127">
        <v>1711</v>
      </c>
      <c r="L247" s="124" t="s">
        <v>3458</v>
      </c>
      <c r="M247" s="128" t="s">
        <v>112</v>
      </c>
      <c r="N247" s="128"/>
      <c r="O247" s="129">
        <v>532</v>
      </c>
      <c r="P247" s="129">
        <v>6</v>
      </c>
      <c r="Q247" s="130">
        <v>1711</v>
      </c>
      <c r="R247" s="129">
        <v>210000</v>
      </c>
      <c r="S247" s="129">
        <v>12000</v>
      </c>
      <c r="T247" s="128" t="s">
        <v>2948</v>
      </c>
      <c r="U247" s="128" t="s">
        <v>3521</v>
      </c>
      <c r="V247" s="131">
        <v>17120</v>
      </c>
      <c r="W247" s="132">
        <v>17110</v>
      </c>
    </row>
    <row r="248" spans="1:23" ht="30" customHeight="1" x14ac:dyDescent="0.3">
      <c r="A248" s="122">
        <v>171623</v>
      </c>
      <c r="B248" s="123" t="s">
        <v>946</v>
      </c>
      <c r="C248" s="124" t="s">
        <v>3522</v>
      </c>
      <c r="D248" s="125" t="s">
        <v>3017</v>
      </c>
      <c r="E248" s="124" t="s">
        <v>947</v>
      </c>
      <c r="F248" s="124"/>
      <c r="G248" s="124" t="s">
        <v>138</v>
      </c>
      <c r="H248" s="124" t="s">
        <v>5870</v>
      </c>
      <c r="I248" s="124" t="s">
        <v>5869</v>
      </c>
      <c r="J248" s="126">
        <v>17</v>
      </c>
      <c r="K248" s="127">
        <v>1712</v>
      </c>
      <c r="L248" s="124" t="s">
        <v>3483</v>
      </c>
      <c r="M248" s="128" t="s">
        <v>112</v>
      </c>
      <c r="N248" s="128"/>
      <c r="O248" s="129">
        <v>1001</v>
      </c>
      <c r="P248" s="129">
        <v>4.3499999999999996</v>
      </c>
      <c r="Q248" s="130">
        <v>1712</v>
      </c>
      <c r="R248" s="129">
        <v>220000</v>
      </c>
      <c r="S248" s="129">
        <v>13000</v>
      </c>
      <c r="T248" s="128" t="s">
        <v>2948</v>
      </c>
      <c r="U248" s="128" t="s">
        <v>3523</v>
      </c>
      <c r="V248" s="131" t="s">
        <v>3524</v>
      </c>
      <c r="W248" s="132">
        <v>17120</v>
      </c>
    </row>
    <row r="249" spans="1:23" ht="30" customHeight="1" x14ac:dyDescent="0.3">
      <c r="A249" s="122">
        <v>171625</v>
      </c>
      <c r="B249" s="123" t="s">
        <v>948</v>
      </c>
      <c r="C249" s="124" t="s">
        <v>3525</v>
      </c>
      <c r="D249" s="125" t="s">
        <v>3017</v>
      </c>
      <c r="E249" s="124" t="s">
        <v>949</v>
      </c>
      <c r="F249" s="124"/>
      <c r="G249" s="124" t="s">
        <v>950</v>
      </c>
      <c r="H249" s="124" t="s">
        <v>5870</v>
      </c>
      <c r="I249" s="124" t="s">
        <v>5871</v>
      </c>
      <c r="J249" s="126">
        <v>17</v>
      </c>
      <c r="K249" s="127">
        <v>1712</v>
      </c>
      <c r="L249" s="124" t="s">
        <v>3483</v>
      </c>
      <c r="M249" s="128" t="s">
        <v>112</v>
      </c>
      <c r="N249" s="128"/>
      <c r="O249" s="129">
        <v>1001</v>
      </c>
      <c r="P249" s="129">
        <v>4.3499999999999996</v>
      </c>
      <c r="Q249" s="130">
        <v>1712</v>
      </c>
      <c r="R249" s="129">
        <v>220000</v>
      </c>
      <c r="S249" s="129">
        <v>13000</v>
      </c>
      <c r="T249" s="128" t="s">
        <v>2948</v>
      </c>
      <c r="U249" s="128" t="s">
        <v>3526</v>
      </c>
      <c r="V249" s="131">
        <v>17134</v>
      </c>
      <c r="W249" s="132">
        <v>17120</v>
      </c>
    </row>
    <row r="250" spans="1:23" ht="30" customHeight="1" x14ac:dyDescent="0.3">
      <c r="A250" s="122">
        <v>171627</v>
      </c>
      <c r="B250" s="123" t="s">
        <v>951</v>
      </c>
      <c r="C250" s="124" t="s">
        <v>3527</v>
      </c>
      <c r="D250" s="125" t="s">
        <v>3017</v>
      </c>
      <c r="E250" s="124" t="s">
        <v>5597</v>
      </c>
      <c r="F250" s="124"/>
      <c r="G250" s="124" t="s">
        <v>952</v>
      </c>
      <c r="H250" s="124" t="s">
        <v>5870</v>
      </c>
      <c r="I250" s="124" t="s">
        <v>5871</v>
      </c>
      <c r="J250" s="126">
        <v>17</v>
      </c>
      <c r="K250" s="127">
        <v>1711</v>
      </c>
      <c r="L250" s="124" t="s">
        <v>3458</v>
      </c>
      <c r="M250" s="128" t="s">
        <v>112</v>
      </c>
      <c r="N250" s="128"/>
      <c r="O250" s="129">
        <v>532</v>
      </c>
      <c r="P250" s="129">
        <v>6</v>
      </c>
      <c r="Q250" s="130">
        <v>1711</v>
      </c>
      <c r="R250" s="129">
        <v>210000</v>
      </c>
      <c r="S250" s="129">
        <v>12000</v>
      </c>
      <c r="T250" s="128" t="s">
        <v>2948</v>
      </c>
      <c r="U250" s="128" t="s">
        <v>3528</v>
      </c>
      <c r="V250" s="131">
        <v>17120</v>
      </c>
      <c r="W250" s="132">
        <v>17110</v>
      </c>
    </row>
    <row r="251" spans="1:23" ht="30" customHeight="1" x14ac:dyDescent="0.3">
      <c r="A251" s="122">
        <v>171628</v>
      </c>
      <c r="B251" s="123" t="s">
        <v>953</v>
      </c>
      <c r="C251" s="124" t="s">
        <v>3529</v>
      </c>
      <c r="D251" s="125" t="s">
        <v>3017</v>
      </c>
      <c r="E251" s="124" t="s">
        <v>954</v>
      </c>
      <c r="F251" s="124"/>
      <c r="G251" s="124" t="s">
        <v>955</v>
      </c>
      <c r="H251" s="124" t="s">
        <v>5726</v>
      </c>
      <c r="I251" s="124" t="s">
        <v>2973</v>
      </c>
      <c r="J251" s="126">
        <v>17</v>
      </c>
      <c r="K251" s="127">
        <v>1711</v>
      </c>
      <c r="L251" s="124" t="s">
        <v>3458</v>
      </c>
      <c r="M251" s="128" t="s">
        <v>112</v>
      </c>
      <c r="N251" s="128"/>
      <c r="O251" s="129">
        <v>532</v>
      </c>
      <c r="P251" s="129">
        <v>6</v>
      </c>
      <c r="Q251" s="130">
        <v>1711</v>
      </c>
      <c r="R251" s="129">
        <v>210000</v>
      </c>
      <c r="S251" s="129">
        <v>12000</v>
      </c>
      <c r="T251" s="128" t="s">
        <v>2948</v>
      </c>
      <c r="U251" s="128" t="s">
        <v>3530</v>
      </c>
      <c r="V251" s="131">
        <v>17120</v>
      </c>
      <c r="W251" s="132">
        <v>17110</v>
      </c>
    </row>
    <row r="252" spans="1:23" ht="30" customHeight="1" x14ac:dyDescent="0.3">
      <c r="A252" s="122">
        <v>171712</v>
      </c>
      <c r="B252" s="123" t="s">
        <v>956</v>
      </c>
      <c r="C252" s="124" t="s">
        <v>3531</v>
      </c>
      <c r="D252" s="125" t="s">
        <v>3017</v>
      </c>
      <c r="E252" s="124" t="s">
        <v>957</v>
      </c>
      <c r="F252" s="124"/>
      <c r="G252" s="124" t="s">
        <v>958</v>
      </c>
      <c r="H252" s="124" t="s">
        <v>5872</v>
      </c>
      <c r="I252" s="124" t="s">
        <v>2973</v>
      </c>
      <c r="J252" s="126">
        <v>17</v>
      </c>
      <c r="K252" s="127">
        <v>1711</v>
      </c>
      <c r="L252" s="124" t="s">
        <v>3458</v>
      </c>
      <c r="M252" s="128" t="s">
        <v>112</v>
      </c>
      <c r="N252" s="128"/>
      <c r="O252" s="129">
        <v>532</v>
      </c>
      <c r="P252" s="129">
        <v>6</v>
      </c>
      <c r="Q252" s="130">
        <v>1711</v>
      </c>
      <c r="R252" s="129">
        <v>210000</v>
      </c>
      <c r="S252" s="129">
        <v>12000</v>
      </c>
      <c r="T252" s="128" t="s">
        <v>2948</v>
      </c>
      <c r="U252" s="128" t="s">
        <v>3532</v>
      </c>
      <c r="V252" s="131">
        <v>17120</v>
      </c>
      <c r="W252" s="132">
        <v>17110</v>
      </c>
    </row>
    <row r="253" spans="1:23" ht="30" customHeight="1" x14ac:dyDescent="0.3">
      <c r="A253" s="122">
        <v>171721</v>
      </c>
      <c r="B253" s="123" t="s">
        <v>959</v>
      </c>
      <c r="C253" s="124" t="s">
        <v>3533</v>
      </c>
      <c r="D253" s="125" t="s">
        <v>3017</v>
      </c>
      <c r="E253" s="124" t="s">
        <v>960</v>
      </c>
      <c r="F253" s="124"/>
      <c r="G253" s="124" t="s">
        <v>961</v>
      </c>
      <c r="H253" s="124" t="s">
        <v>2973</v>
      </c>
      <c r="I253" s="124" t="s">
        <v>2973</v>
      </c>
      <c r="J253" s="126">
        <v>17</v>
      </c>
      <c r="K253" s="127">
        <v>1717</v>
      </c>
      <c r="L253" s="124" t="s">
        <v>3534</v>
      </c>
      <c r="M253" s="128" t="s">
        <v>112</v>
      </c>
      <c r="N253" s="128"/>
      <c r="O253" s="129">
        <v>532</v>
      </c>
      <c r="P253" s="129">
        <v>4.67</v>
      </c>
      <c r="Q253" s="130">
        <v>1717</v>
      </c>
      <c r="R253" s="129">
        <v>30000</v>
      </c>
      <c r="S253" s="129">
        <v>4100</v>
      </c>
      <c r="T253" s="128" t="s">
        <v>2948</v>
      </c>
      <c r="U253" s="128" t="s">
        <v>3535</v>
      </c>
      <c r="V253" s="131">
        <v>17119</v>
      </c>
      <c r="W253" s="132"/>
    </row>
    <row r="254" spans="1:23" ht="30" customHeight="1" x14ac:dyDescent="0.3">
      <c r="A254" s="122">
        <v>171813</v>
      </c>
      <c r="B254" s="123" t="s">
        <v>962</v>
      </c>
      <c r="C254" s="124" t="s">
        <v>3536</v>
      </c>
      <c r="D254" s="125" t="s">
        <v>3017</v>
      </c>
      <c r="E254" s="124" t="s">
        <v>5598</v>
      </c>
      <c r="F254" s="124"/>
      <c r="G254" s="124" t="s">
        <v>963</v>
      </c>
      <c r="H254" s="124" t="s">
        <v>5873</v>
      </c>
      <c r="I254" s="124" t="s">
        <v>2973</v>
      </c>
      <c r="J254" s="126">
        <v>17</v>
      </c>
      <c r="K254" s="127">
        <v>1711</v>
      </c>
      <c r="L254" s="124" t="s">
        <v>3458</v>
      </c>
      <c r="M254" s="128" t="s">
        <v>112</v>
      </c>
      <c r="N254" s="128"/>
      <c r="O254" s="129">
        <v>532</v>
      </c>
      <c r="P254" s="129">
        <v>6</v>
      </c>
      <c r="Q254" s="130">
        <v>1711</v>
      </c>
      <c r="R254" s="129">
        <v>210000</v>
      </c>
      <c r="S254" s="129">
        <v>12000</v>
      </c>
      <c r="T254" s="128" t="s">
        <v>2948</v>
      </c>
      <c r="U254" s="128" t="s">
        <v>3537</v>
      </c>
      <c r="V254" s="131">
        <v>17120</v>
      </c>
      <c r="W254" s="132">
        <v>17110</v>
      </c>
    </row>
    <row r="255" spans="1:23" ht="30" customHeight="1" x14ac:dyDescent="0.3">
      <c r="A255" s="122">
        <v>171815</v>
      </c>
      <c r="B255" s="123" t="s">
        <v>964</v>
      </c>
      <c r="C255" s="124" t="s">
        <v>3538</v>
      </c>
      <c r="D255" s="125" t="s">
        <v>3017</v>
      </c>
      <c r="E255" s="124" t="s">
        <v>965</v>
      </c>
      <c r="F255" s="124"/>
      <c r="G255" s="124" t="s">
        <v>966</v>
      </c>
      <c r="H255" s="124" t="s">
        <v>5874</v>
      </c>
      <c r="I255" s="124" t="s">
        <v>2973</v>
      </c>
      <c r="J255" s="126">
        <v>17</v>
      </c>
      <c r="K255" s="127">
        <v>1711</v>
      </c>
      <c r="L255" s="124" t="s">
        <v>3458</v>
      </c>
      <c r="M255" s="128" t="s">
        <v>112</v>
      </c>
      <c r="N255" s="128"/>
      <c r="O255" s="129">
        <v>532</v>
      </c>
      <c r="P255" s="129">
        <v>6</v>
      </c>
      <c r="Q255" s="130">
        <v>1711</v>
      </c>
      <c r="R255" s="129">
        <v>210000</v>
      </c>
      <c r="S255" s="129">
        <v>12000</v>
      </c>
      <c r="T255" s="128" t="s">
        <v>2948</v>
      </c>
      <c r="U255" s="128" t="s">
        <v>3539</v>
      </c>
      <c r="V255" s="131">
        <v>17120</v>
      </c>
      <c r="W255" s="132">
        <v>17110</v>
      </c>
    </row>
    <row r="256" spans="1:23" ht="30" customHeight="1" x14ac:dyDescent="0.3">
      <c r="A256" s="122">
        <v>171822</v>
      </c>
      <c r="B256" s="123" t="s">
        <v>967</v>
      </c>
      <c r="C256" s="124" t="s">
        <v>3540</v>
      </c>
      <c r="D256" s="125" t="s">
        <v>3017</v>
      </c>
      <c r="E256" s="124" t="s">
        <v>968</v>
      </c>
      <c r="F256" s="124"/>
      <c r="G256" s="124" t="s">
        <v>969</v>
      </c>
      <c r="H256" s="124" t="s">
        <v>5875</v>
      </c>
      <c r="I256" s="124" t="s">
        <v>2973</v>
      </c>
      <c r="J256" s="126">
        <v>61</v>
      </c>
      <c r="K256" s="127">
        <v>6100</v>
      </c>
      <c r="L256" s="124" t="s">
        <v>3480</v>
      </c>
      <c r="M256" s="128" t="s">
        <v>112</v>
      </c>
      <c r="N256" s="128"/>
      <c r="O256" s="129">
        <v>587</v>
      </c>
      <c r="P256" s="129">
        <v>4.5999999999999996</v>
      </c>
      <c r="Q256" s="130">
        <v>6100</v>
      </c>
      <c r="R256" s="129">
        <v>1000000</v>
      </c>
      <c r="S256" s="129">
        <v>8400</v>
      </c>
      <c r="T256" s="128" t="s">
        <v>2948</v>
      </c>
      <c r="U256" s="128" t="s">
        <v>3541</v>
      </c>
      <c r="V256" s="131">
        <v>61001</v>
      </c>
      <c r="W256" s="132">
        <v>17160</v>
      </c>
    </row>
    <row r="257" spans="1:23" ht="30" customHeight="1" x14ac:dyDescent="0.3">
      <c r="A257" s="122">
        <v>171833</v>
      </c>
      <c r="B257" s="123" t="s">
        <v>970</v>
      </c>
      <c r="C257" s="124" t="s">
        <v>3542</v>
      </c>
      <c r="D257" s="125" t="s">
        <v>3017</v>
      </c>
      <c r="E257" s="124" t="s">
        <v>971</v>
      </c>
      <c r="F257" s="124"/>
      <c r="G257" s="124" t="s">
        <v>972</v>
      </c>
      <c r="H257" s="124" t="s">
        <v>3528</v>
      </c>
      <c r="I257" s="124" t="s">
        <v>5869</v>
      </c>
      <c r="J257" s="126">
        <v>17</v>
      </c>
      <c r="K257" s="127">
        <v>1711</v>
      </c>
      <c r="L257" s="124" t="s">
        <v>3458</v>
      </c>
      <c r="M257" s="128" t="s">
        <v>112</v>
      </c>
      <c r="N257" s="128"/>
      <c r="O257" s="129">
        <v>532</v>
      </c>
      <c r="P257" s="129">
        <v>6</v>
      </c>
      <c r="Q257" s="130">
        <v>1711</v>
      </c>
      <c r="R257" s="129">
        <v>210000</v>
      </c>
      <c r="S257" s="129">
        <v>12000</v>
      </c>
      <c r="T257" s="128" t="s">
        <v>2948</v>
      </c>
      <c r="U257" s="128" t="s">
        <v>3543</v>
      </c>
      <c r="V257" s="131">
        <v>17120</v>
      </c>
      <c r="W257" s="132">
        <v>17110</v>
      </c>
    </row>
    <row r="258" spans="1:23" ht="30" customHeight="1" x14ac:dyDescent="0.3">
      <c r="A258" s="122">
        <v>171844</v>
      </c>
      <c r="B258" s="123" t="s">
        <v>973</v>
      </c>
      <c r="C258" s="124" t="s">
        <v>3544</v>
      </c>
      <c r="D258" s="125" t="s">
        <v>3017</v>
      </c>
      <c r="E258" s="124" t="s">
        <v>974</v>
      </c>
      <c r="F258" s="124"/>
      <c r="G258" s="124" t="s">
        <v>975</v>
      </c>
      <c r="H258" s="124" t="s">
        <v>3528</v>
      </c>
      <c r="I258" s="124" t="s">
        <v>5876</v>
      </c>
      <c r="J258" s="126">
        <v>17</v>
      </c>
      <c r="K258" s="127">
        <v>1711</v>
      </c>
      <c r="L258" s="124" t="s">
        <v>3458</v>
      </c>
      <c r="M258" s="128" t="s">
        <v>112</v>
      </c>
      <c r="N258" s="128"/>
      <c r="O258" s="129">
        <v>532</v>
      </c>
      <c r="P258" s="129">
        <v>6</v>
      </c>
      <c r="Q258" s="130">
        <v>1711</v>
      </c>
      <c r="R258" s="129">
        <v>210000</v>
      </c>
      <c r="S258" s="129">
        <v>12000</v>
      </c>
      <c r="T258" s="128" t="s">
        <v>2948</v>
      </c>
      <c r="U258" s="128" t="s">
        <v>3545</v>
      </c>
      <c r="V258" s="131">
        <v>17120</v>
      </c>
      <c r="W258" s="132">
        <v>17110</v>
      </c>
    </row>
    <row r="259" spans="1:23" ht="30" customHeight="1" x14ac:dyDescent="0.3">
      <c r="A259" s="122">
        <v>171851</v>
      </c>
      <c r="B259" s="123" t="s">
        <v>976</v>
      </c>
      <c r="C259" s="124" t="s">
        <v>3546</v>
      </c>
      <c r="D259" s="125" t="s">
        <v>3017</v>
      </c>
      <c r="E259" s="124" t="s">
        <v>977</v>
      </c>
      <c r="F259" s="124"/>
      <c r="G259" s="124" t="s">
        <v>978</v>
      </c>
      <c r="H259" s="124" t="s">
        <v>5874</v>
      </c>
      <c r="I259" s="124" t="s">
        <v>2973</v>
      </c>
      <c r="J259" s="126">
        <v>17</v>
      </c>
      <c r="K259" s="127">
        <v>1711</v>
      </c>
      <c r="L259" s="124" t="s">
        <v>3458</v>
      </c>
      <c r="M259" s="128" t="s">
        <v>112</v>
      </c>
      <c r="N259" s="128"/>
      <c r="O259" s="129">
        <v>532</v>
      </c>
      <c r="P259" s="129">
        <v>6</v>
      </c>
      <c r="Q259" s="130">
        <v>1711</v>
      </c>
      <c r="R259" s="129">
        <v>210000</v>
      </c>
      <c r="S259" s="129">
        <v>12000</v>
      </c>
      <c r="T259" s="128" t="s">
        <v>2948</v>
      </c>
      <c r="U259" s="128" t="s">
        <v>3547</v>
      </c>
      <c r="V259" s="131">
        <v>17120</v>
      </c>
      <c r="W259" s="132">
        <v>17110</v>
      </c>
    </row>
    <row r="260" spans="1:23" ht="30" customHeight="1" x14ac:dyDescent="0.3">
      <c r="A260" s="122">
        <v>171853</v>
      </c>
      <c r="B260" s="123" t="s">
        <v>979</v>
      </c>
      <c r="C260" s="124" t="s">
        <v>3548</v>
      </c>
      <c r="D260" s="125" t="s">
        <v>3017</v>
      </c>
      <c r="E260" s="124" t="s">
        <v>980</v>
      </c>
      <c r="F260" s="124" t="s">
        <v>3549</v>
      </c>
      <c r="G260" s="124" t="s">
        <v>981</v>
      </c>
      <c r="H260" s="124" t="s">
        <v>5853</v>
      </c>
      <c r="I260" s="124" t="s">
        <v>2973</v>
      </c>
      <c r="J260" s="126">
        <v>17</v>
      </c>
      <c r="K260" s="127">
        <v>1711</v>
      </c>
      <c r="L260" s="124" t="s">
        <v>3458</v>
      </c>
      <c r="M260" s="128" t="s">
        <v>112</v>
      </c>
      <c r="N260" s="128"/>
      <c r="O260" s="129">
        <v>532</v>
      </c>
      <c r="P260" s="129">
        <v>6</v>
      </c>
      <c r="Q260" s="130">
        <v>1711</v>
      </c>
      <c r="R260" s="129">
        <v>210000</v>
      </c>
      <c r="S260" s="129">
        <v>12000</v>
      </c>
      <c r="T260" s="128" t="s">
        <v>2948</v>
      </c>
      <c r="U260" s="128" t="s">
        <v>3550</v>
      </c>
      <c r="V260" s="131">
        <v>17120</v>
      </c>
      <c r="W260" s="132">
        <v>17110</v>
      </c>
    </row>
    <row r="261" spans="1:23" ht="30" customHeight="1" x14ac:dyDescent="0.3">
      <c r="A261" s="122">
        <v>171873</v>
      </c>
      <c r="B261" s="123" t="s">
        <v>982</v>
      </c>
      <c r="C261" s="124" t="s">
        <v>3551</v>
      </c>
      <c r="D261" s="125" t="s">
        <v>3017</v>
      </c>
      <c r="E261" s="124" t="s">
        <v>983</v>
      </c>
      <c r="F261" s="124"/>
      <c r="G261" s="124" t="s">
        <v>984</v>
      </c>
      <c r="H261" s="124" t="s">
        <v>5870</v>
      </c>
      <c r="I261" s="124" t="s">
        <v>5717</v>
      </c>
      <c r="J261" s="126">
        <v>17</v>
      </c>
      <c r="K261" s="127">
        <v>1712</v>
      </c>
      <c r="L261" s="124" t="s">
        <v>3483</v>
      </c>
      <c r="M261" s="128" t="s">
        <v>112</v>
      </c>
      <c r="N261" s="128"/>
      <c r="O261" s="129">
        <v>1001</v>
      </c>
      <c r="P261" s="129">
        <v>4.3499999999999996</v>
      </c>
      <c r="Q261" s="130">
        <v>1712</v>
      </c>
      <c r="R261" s="129">
        <v>220000</v>
      </c>
      <c r="S261" s="129">
        <v>13000</v>
      </c>
      <c r="T261" s="128" t="s">
        <v>2948</v>
      </c>
      <c r="U261" s="128" t="s">
        <v>3552</v>
      </c>
      <c r="V261" s="131">
        <v>17137</v>
      </c>
      <c r="W261" s="132">
        <v>17120</v>
      </c>
    </row>
    <row r="262" spans="1:23" ht="30" customHeight="1" x14ac:dyDescent="0.3">
      <c r="A262" s="122">
        <v>171875</v>
      </c>
      <c r="B262" s="123" t="s">
        <v>985</v>
      </c>
      <c r="C262" s="124" t="s">
        <v>3553</v>
      </c>
      <c r="D262" s="125" t="s">
        <v>3017</v>
      </c>
      <c r="E262" s="124" t="s">
        <v>986</v>
      </c>
      <c r="F262" s="124"/>
      <c r="G262" s="124" t="s">
        <v>987</v>
      </c>
      <c r="H262" s="124" t="s">
        <v>5729</v>
      </c>
      <c r="I262" s="124" t="s">
        <v>2973</v>
      </c>
      <c r="J262" s="126">
        <v>17</v>
      </c>
      <c r="K262" s="127">
        <v>1711</v>
      </c>
      <c r="L262" s="124" t="s">
        <v>3458</v>
      </c>
      <c r="M262" s="128" t="s">
        <v>112</v>
      </c>
      <c r="N262" s="128"/>
      <c r="O262" s="129">
        <v>532</v>
      </c>
      <c r="P262" s="129">
        <v>6</v>
      </c>
      <c r="Q262" s="130">
        <v>1711</v>
      </c>
      <c r="R262" s="129">
        <v>210000</v>
      </c>
      <c r="S262" s="129">
        <v>12000</v>
      </c>
      <c r="T262" s="128" t="s">
        <v>2948</v>
      </c>
      <c r="U262" s="128" t="s">
        <v>3554</v>
      </c>
      <c r="V262" s="131">
        <v>17120</v>
      </c>
      <c r="W262" s="132">
        <v>17110</v>
      </c>
    </row>
    <row r="263" spans="1:23" ht="30" customHeight="1" x14ac:dyDescent="0.3">
      <c r="A263" s="122">
        <v>172321</v>
      </c>
      <c r="B263" s="123" t="s">
        <v>988</v>
      </c>
      <c r="C263" s="124" t="s">
        <v>988</v>
      </c>
      <c r="D263" s="125" t="s">
        <v>3017</v>
      </c>
      <c r="E263" s="124" t="s">
        <v>989</v>
      </c>
      <c r="F263" s="124"/>
      <c r="G263" s="124" t="s">
        <v>990</v>
      </c>
      <c r="H263" s="124" t="s">
        <v>2973</v>
      </c>
      <c r="I263" s="124" t="s">
        <v>2973</v>
      </c>
      <c r="J263" s="126">
        <v>17</v>
      </c>
      <c r="K263" s="127">
        <v>1723</v>
      </c>
      <c r="L263" s="124" t="s">
        <v>3555</v>
      </c>
      <c r="M263" s="128" t="s">
        <v>112</v>
      </c>
      <c r="N263" s="128"/>
      <c r="O263" s="129">
        <v>379.71</v>
      </c>
      <c r="P263" s="129">
        <v>3.35</v>
      </c>
      <c r="Q263" s="130">
        <v>1723</v>
      </c>
      <c r="R263" s="129">
        <v>3800</v>
      </c>
      <c r="S263" s="129">
        <v>1000</v>
      </c>
      <c r="T263" s="128" t="s">
        <v>2948</v>
      </c>
      <c r="U263" s="128" t="s">
        <v>3556</v>
      </c>
      <c r="V263" s="131">
        <v>17170</v>
      </c>
      <c r="W263" s="132">
        <v>17230</v>
      </c>
    </row>
    <row r="264" spans="1:23" ht="30" customHeight="1" x14ac:dyDescent="0.3">
      <c r="A264" s="122">
        <v>172421</v>
      </c>
      <c r="B264" s="123" t="s">
        <v>991</v>
      </c>
      <c r="C264" s="124" t="s">
        <v>991</v>
      </c>
      <c r="D264" s="125" t="s">
        <v>3017</v>
      </c>
      <c r="E264" s="124" t="s">
        <v>992</v>
      </c>
      <c r="F264" s="124"/>
      <c r="G264" s="124" t="s">
        <v>993</v>
      </c>
      <c r="H264" s="124" t="s">
        <v>2973</v>
      </c>
      <c r="I264" s="124" t="s">
        <v>2973</v>
      </c>
      <c r="J264" s="126">
        <v>17</v>
      </c>
      <c r="K264" s="127">
        <v>1724</v>
      </c>
      <c r="L264" s="124" t="s">
        <v>3557</v>
      </c>
      <c r="M264" s="128" t="s">
        <v>112</v>
      </c>
      <c r="N264" s="128"/>
      <c r="O264" s="129">
        <v>876</v>
      </c>
      <c r="P264" s="129">
        <v>5.4</v>
      </c>
      <c r="Q264" s="130">
        <v>1724</v>
      </c>
      <c r="R264" s="129">
        <v>120000</v>
      </c>
      <c r="S264" s="129">
        <v>10000</v>
      </c>
      <c r="T264" s="128" t="s">
        <v>2948</v>
      </c>
      <c r="U264" s="128" t="s">
        <v>3558</v>
      </c>
      <c r="V264" s="131">
        <v>17211</v>
      </c>
      <c r="W264" s="132">
        <v>17136</v>
      </c>
    </row>
    <row r="265" spans="1:23" ht="30" customHeight="1" x14ac:dyDescent="0.3">
      <c r="A265" s="122">
        <v>172423</v>
      </c>
      <c r="B265" s="123" t="s">
        <v>994</v>
      </c>
      <c r="C265" s="124" t="s">
        <v>3559</v>
      </c>
      <c r="D265" s="125" t="s">
        <v>3017</v>
      </c>
      <c r="E265" s="124" t="s">
        <v>995</v>
      </c>
      <c r="F265" s="124"/>
      <c r="G265" s="124" t="s">
        <v>996</v>
      </c>
      <c r="H265" s="124" t="s">
        <v>2973</v>
      </c>
      <c r="I265" s="124" t="s">
        <v>2973</v>
      </c>
      <c r="J265" s="126">
        <v>17</v>
      </c>
      <c r="K265" s="127">
        <v>1724</v>
      </c>
      <c r="L265" s="124" t="s">
        <v>3557</v>
      </c>
      <c r="M265" s="128" t="s">
        <v>112</v>
      </c>
      <c r="N265" s="128"/>
      <c r="O265" s="129">
        <v>876</v>
      </c>
      <c r="P265" s="129">
        <v>5.4</v>
      </c>
      <c r="Q265" s="130">
        <v>1724</v>
      </c>
      <c r="R265" s="129">
        <v>120000</v>
      </c>
      <c r="S265" s="129">
        <v>10000</v>
      </c>
      <c r="T265" s="128" t="s">
        <v>2948</v>
      </c>
      <c r="U265" s="128" t="s">
        <v>3560</v>
      </c>
      <c r="V265" s="131">
        <v>17213</v>
      </c>
      <c r="W265" s="132">
        <v>17136</v>
      </c>
    </row>
    <row r="266" spans="1:23" ht="30" customHeight="1" x14ac:dyDescent="0.3">
      <c r="A266" s="122">
        <v>172424</v>
      </c>
      <c r="B266" s="123" t="s">
        <v>997</v>
      </c>
      <c r="C266" s="124" t="s">
        <v>3561</v>
      </c>
      <c r="D266" s="125" t="s">
        <v>3017</v>
      </c>
      <c r="E266" s="124" t="s">
        <v>998</v>
      </c>
      <c r="F266" s="124"/>
      <c r="G266" s="124" t="s">
        <v>999</v>
      </c>
      <c r="H266" s="124" t="s">
        <v>2973</v>
      </c>
      <c r="I266" s="124" t="s">
        <v>2973</v>
      </c>
      <c r="J266" s="126">
        <v>17</v>
      </c>
      <c r="K266" s="127">
        <v>1724</v>
      </c>
      <c r="L266" s="124" t="s">
        <v>3557</v>
      </c>
      <c r="M266" s="128" t="s">
        <v>112</v>
      </c>
      <c r="N266" s="128"/>
      <c r="O266" s="129">
        <v>876</v>
      </c>
      <c r="P266" s="129">
        <v>5.4</v>
      </c>
      <c r="Q266" s="130">
        <v>1724</v>
      </c>
      <c r="R266" s="129">
        <v>120000</v>
      </c>
      <c r="S266" s="129">
        <v>10000</v>
      </c>
      <c r="T266" s="128" t="s">
        <v>2948</v>
      </c>
      <c r="U266" s="128" t="s">
        <v>3562</v>
      </c>
      <c r="V266" s="131">
        <v>17214</v>
      </c>
      <c r="W266" s="132">
        <v>17136</v>
      </c>
    </row>
    <row r="267" spans="1:23" ht="30" customHeight="1" x14ac:dyDescent="0.3">
      <c r="A267" s="122">
        <v>173321</v>
      </c>
      <c r="B267" s="123" t="s">
        <v>1000</v>
      </c>
      <c r="C267" s="124" t="s">
        <v>3563</v>
      </c>
      <c r="D267" s="125" t="s">
        <v>2957</v>
      </c>
      <c r="E267" s="124" t="s">
        <v>1001</v>
      </c>
      <c r="F267" s="124"/>
      <c r="G267" s="124" t="s">
        <v>1002</v>
      </c>
      <c r="H267" s="124" t="s">
        <v>2973</v>
      </c>
      <c r="I267" s="124" t="s">
        <v>2973</v>
      </c>
      <c r="J267" s="126">
        <v>17</v>
      </c>
      <c r="K267" s="127">
        <v>1733</v>
      </c>
      <c r="L267" s="124" t="s">
        <v>3564</v>
      </c>
      <c r="M267" s="128" t="s">
        <v>112</v>
      </c>
      <c r="N267" s="128"/>
      <c r="O267" s="129">
        <v>308.68</v>
      </c>
      <c r="P267" s="129">
        <v>0.48</v>
      </c>
      <c r="Q267" s="130">
        <v>1733</v>
      </c>
      <c r="R267" s="129">
        <v>52000</v>
      </c>
      <c r="S267" s="129">
        <v>1700</v>
      </c>
      <c r="T267" s="128" t="s">
        <v>2948</v>
      </c>
      <c r="U267" s="128" t="s">
        <v>3565</v>
      </c>
      <c r="V267" s="131">
        <v>17139</v>
      </c>
      <c r="W267" s="132">
        <v>17330</v>
      </c>
    </row>
    <row r="268" spans="1:23" ht="30" customHeight="1" x14ac:dyDescent="0.3">
      <c r="A268" s="122">
        <v>173421</v>
      </c>
      <c r="B268" s="123" t="s">
        <v>1003</v>
      </c>
      <c r="C268" s="124" t="s">
        <v>3566</v>
      </c>
      <c r="D268" s="125" t="s">
        <v>2957</v>
      </c>
      <c r="E268" s="124" t="s">
        <v>1004</v>
      </c>
      <c r="F268" s="124"/>
      <c r="G268" s="124" t="s">
        <v>1005</v>
      </c>
      <c r="H268" s="124" t="s">
        <v>2973</v>
      </c>
      <c r="I268" s="124" t="s">
        <v>2973</v>
      </c>
      <c r="J268" s="126">
        <v>17</v>
      </c>
      <c r="K268" s="127">
        <v>1734</v>
      </c>
      <c r="L268" s="124" t="s">
        <v>5846</v>
      </c>
      <c r="M268" s="128" t="s">
        <v>2947</v>
      </c>
      <c r="N268" s="128"/>
      <c r="O268" s="129">
        <v>25341.83</v>
      </c>
      <c r="P268" s="129">
        <v>883.52</v>
      </c>
      <c r="Q268" s="130">
        <v>1734</v>
      </c>
      <c r="R268" s="129">
        <v>1</v>
      </c>
      <c r="S268" s="129">
        <v>1</v>
      </c>
      <c r="T268" s="128" t="s">
        <v>2948</v>
      </c>
      <c r="U268" s="128" t="s">
        <v>3567</v>
      </c>
      <c r="V268" s="131">
        <v>17972</v>
      </c>
      <c r="W268" s="132">
        <v>17912</v>
      </c>
    </row>
    <row r="269" spans="1:23" ht="30" customHeight="1" x14ac:dyDescent="0.3">
      <c r="A269" s="122">
        <v>174121</v>
      </c>
      <c r="B269" s="123" t="s">
        <v>1006</v>
      </c>
      <c r="C269" s="124" t="s">
        <v>3568</v>
      </c>
      <c r="D269" s="125" t="s">
        <v>2957</v>
      </c>
      <c r="E269" s="124" t="s">
        <v>1007</v>
      </c>
      <c r="F269" s="124" t="s">
        <v>3569</v>
      </c>
      <c r="G269" s="124" t="s">
        <v>1008</v>
      </c>
      <c r="H269" s="124" t="s">
        <v>2973</v>
      </c>
      <c r="I269" s="124" t="s">
        <v>2973</v>
      </c>
      <c r="J269" s="126">
        <v>17</v>
      </c>
      <c r="K269" s="127">
        <v>1741</v>
      </c>
      <c r="L269" s="124" t="s">
        <v>3570</v>
      </c>
      <c r="M269" s="128" t="s">
        <v>3571</v>
      </c>
      <c r="N269" s="128"/>
      <c r="O269" s="129" t="s">
        <v>5877</v>
      </c>
      <c r="P269" s="129">
        <v>2.23</v>
      </c>
      <c r="Q269" s="130">
        <v>1741</v>
      </c>
      <c r="R269" s="129">
        <v>360000</v>
      </c>
      <c r="S269" s="129">
        <v>1840</v>
      </c>
      <c r="T269" s="128" t="s">
        <v>2948</v>
      </c>
      <c r="U269" s="128" t="s">
        <v>3572</v>
      </c>
      <c r="V269" s="131">
        <v>17998</v>
      </c>
      <c r="W269" s="132">
        <v>17412</v>
      </c>
    </row>
    <row r="270" spans="1:23" ht="30" customHeight="1" x14ac:dyDescent="0.3">
      <c r="A270" s="122">
        <v>174122</v>
      </c>
      <c r="B270" s="123" t="s">
        <v>1009</v>
      </c>
      <c r="C270" s="124" t="s">
        <v>3573</v>
      </c>
      <c r="D270" s="125" t="s">
        <v>2957</v>
      </c>
      <c r="E270" s="124" t="s">
        <v>1010</v>
      </c>
      <c r="F270" s="124"/>
      <c r="G270" s="124" t="s">
        <v>1011</v>
      </c>
      <c r="H270" s="124" t="s">
        <v>2973</v>
      </c>
      <c r="I270" s="124" t="s">
        <v>2973</v>
      </c>
      <c r="J270" s="126">
        <v>17</v>
      </c>
      <c r="K270" s="127">
        <v>1741</v>
      </c>
      <c r="L270" s="124" t="s">
        <v>3570</v>
      </c>
      <c r="M270" s="128" t="s">
        <v>3571</v>
      </c>
      <c r="N270" s="128"/>
      <c r="O270" s="129" t="s">
        <v>5877</v>
      </c>
      <c r="P270" s="129">
        <v>2.23</v>
      </c>
      <c r="Q270" s="130">
        <v>1741</v>
      </c>
      <c r="R270" s="129">
        <v>360000</v>
      </c>
      <c r="S270" s="129">
        <v>1840</v>
      </c>
      <c r="T270" s="128" t="s">
        <v>2948</v>
      </c>
      <c r="U270" s="128" t="s">
        <v>3574</v>
      </c>
      <c r="V270" s="131">
        <v>17999</v>
      </c>
      <c r="W270" s="132">
        <v>17413</v>
      </c>
    </row>
    <row r="271" spans="1:23" ht="30" customHeight="1" x14ac:dyDescent="0.3">
      <c r="A271" s="122">
        <v>174123</v>
      </c>
      <c r="B271" s="123" t="s">
        <v>1012</v>
      </c>
      <c r="C271" s="124" t="s">
        <v>3575</v>
      </c>
      <c r="D271" s="125" t="s">
        <v>2957</v>
      </c>
      <c r="E271" s="124" t="s">
        <v>1013</v>
      </c>
      <c r="F271" s="124"/>
      <c r="G271" s="124" t="s">
        <v>1014</v>
      </c>
      <c r="H271" s="124" t="s">
        <v>2973</v>
      </c>
      <c r="I271" s="124" t="s">
        <v>2973</v>
      </c>
      <c r="J271" s="126">
        <v>17</v>
      </c>
      <c r="K271" s="127">
        <v>1741</v>
      </c>
      <c r="L271" s="124" t="s">
        <v>3570</v>
      </c>
      <c r="M271" s="128" t="s">
        <v>3571</v>
      </c>
      <c r="N271" s="128"/>
      <c r="O271" s="129" t="s">
        <v>5877</v>
      </c>
      <c r="P271" s="129">
        <v>2.23</v>
      </c>
      <c r="Q271" s="130">
        <v>1741</v>
      </c>
      <c r="R271" s="129">
        <v>360000</v>
      </c>
      <c r="S271" s="129">
        <v>1840</v>
      </c>
      <c r="T271" s="128" t="s">
        <v>2948</v>
      </c>
      <c r="U271" s="128" t="s">
        <v>3576</v>
      </c>
      <c r="V271" s="131">
        <v>17710</v>
      </c>
      <c r="W271" s="132" t="s">
        <v>3577</v>
      </c>
    </row>
    <row r="272" spans="1:23" ht="30" customHeight="1" x14ac:dyDescent="0.3">
      <c r="A272" s="122">
        <v>174221</v>
      </c>
      <c r="B272" s="123" t="s">
        <v>1015</v>
      </c>
      <c r="C272" s="124" t="s">
        <v>3578</v>
      </c>
      <c r="D272" s="125" t="s">
        <v>2957</v>
      </c>
      <c r="E272" s="124" t="s">
        <v>1016</v>
      </c>
      <c r="F272" s="124"/>
      <c r="G272" s="124" t="s">
        <v>1017</v>
      </c>
      <c r="H272" s="124" t="s">
        <v>2973</v>
      </c>
      <c r="I272" s="124" t="s">
        <v>2973</v>
      </c>
      <c r="J272" s="126">
        <v>17</v>
      </c>
      <c r="K272" s="127">
        <v>1742</v>
      </c>
      <c r="L272" s="124" t="s">
        <v>3579</v>
      </c>
      <c r="M272" s="128" t="s">
        <v>3571</v>
      </c>
      <c r="N272" s="128"/>
      <c r="O272" s="129" t="s">
        <v>5877</v>
      </c>
      <c r="P272" s="129">
        <v>3.19</v>
      </c>
      <c r="Q272" s="130">
        <v>1742</v>
      </c>
      <c r="R272" s="129">
        <v>66000</v>
      </c>
      <c r="S272" s="129">
        <v>2000</v>
      </c>
      <c r="T272" s="128" t="s">
        <v>2948</v>
      </c>
      <c r="U272" s="128" t="s">
        <v>3580</v>
      </c>
      <c r="V272" s="131">
        <v>17720</v>
      </c>
      <c r="W272" s="132">
        <v>17420</v>
      </c>
    </row>
    <row r="273" spans="1:23" ht="30" customHeight="1" x14ac:dyDescent="0.3">
      <c r="A273" s="122">
        <v>174321</v>
      </c>
      <c r="B273" s="123" t="s">
        <v>1018</v>
      </c>
      <c r="C273" s="124" t="s">
        <v>3581</v>
      </c>
      <c r="D273" s="125" t="s">
        <v>2957</v>
      </c>
      <c r="E273" s="124" t="s">
        <v>1019</v>
      </c>
      <c r="F273" s="124"/>
      <c r="G273" s="124" t="s">
        <v>1020</v>
      </c>
      <c r="H273" s="124" t="s">
        <v>2973</v>
      </c>
      <c r="I273" s="124" t="s">
        <v>2973</v>
      </c>
      <c r="J273" s="126">
        <v>17</v>
      </c>
      <c r="K273" s="127">
        <v>1743</v>
      </c>
      <c r="L273" s="124" t="s">
        <v>3582</v>
      </c>
      <c r="M273" s="128" t="s">
        <v>3571</v>
      </c>
      <c r="N273" s="128"/>
      <c r="O273" s="129" t="s">
        <v>5877</v>
      </c>
      <c r="P273" s="129">
        <v>0</v>
      </c>
      <c r="Q273" s="130">
        <v>1743</v>
      </c>
      <c r="R273" s="129">
        <v>50000</v>
      </c>
      <c r="S273" s="129">
        <v>1900</v>
      </c>
      <c r="T273" s="128" t="s">
        <v>2948</v>
      </c>
      <c r="U273" s="128" t="s">
        <v>3583</v>
      </c>
      <c r="V273" s="131">
        <v>17731</v>
      </c>
      <c r="W273" s="132">
        <v>17431</v>
      </c>
    </row>
    <row r="274" spans="1:23" ht="30" customHeight="1" x14ac:dyDescent="0.3">
      <c r="A274" s="122">
        <v>174322</v>
      </c>
      <c r="B274" s="123" t="s">
        <v>1021</v>
      </c>
      <c r="C274" s="124" t="s">
        <v>3584</v>
      </c>
      <c r="D274" s="125" t="s">
        <v>2957</v>
      </c>
      <c r="E274" s="124" t="s">
        <v>1019</v>
      </c>
      <c r="F274" s="124"/>
      <c r="G274" s="124" t="s">
        <v>1022</v>
      </c>
      <c r="H274" s="124" t="s">
        <v>2973</v>
      </c>
      <c r="I274" s="124" t="s">
        <v>2973</v>
      </c>
      <c r="J274" s="126">
        <v>17</v>
      </c>
      <c r="K274" s="127">
        <v>1743</v>
      </c>
      <c r="L274" s="124" t="s">
        <v>3582</v>
      </c>
      <c r="M274" s="128" t="s">
        <v>3571</v>
      </c>
      <c r="N274" s="128"/>
      <c r="O274" s="129" t="s">
        <v>5877</v>
      </c>
      <c r="P274" s="129">
        <v>0</v>
      </c>
      <c r="Q274" s="130">
        <v>1743</v>
      </c>
      <c r="R274" s="129">
        <v>50000</v>
      </c>
      <c r="S274" s="129">
        <v>1900</v>
      </c>
      <c r="T274" s="128" t="s">
        <v>2948</v>
      </c>
      <c r="U274" s="128" t="s">
        <v>3585</v>
      </c>
      <c r="V274" s="131">
        <v>17730</v>
      </c>
      <c r="W274" s="132">
        <v>17430</v>
      </c>
    </row>
    <row r="275" spans="1:23" ht="30" customHeight="1" x14ac:dyDescent="0.3">
      <c r="A275" s="122">
        <v>174499</v>
      </c>
      <c r="B275" s="123" t="s">
        <v>1023</v>
      </c>
      <c r="C275" s="124" t="s">
        <v>1023</v>
      </c>
      <c r="D275" s="125" t="s">
        <v>2957</v>
      </c>
      <c r="E275" s="124" t="s">
        <v>1024</v>
      </c>
      <c r="F275" s="124"/>
      <c r="G275" s="124" t="s">
        <v>1025</v>
      </c>
      <c r="H275" s="124" t="s">
        <v>2973</v>
      </c>
      <c r="I275" s="124" t="s">
        <v>2973</v>
      </c>
      <c r="J275" s="126">
        <v>17</v>
      </c>
      <c r="K275" s="127">
        <v>1744</v>
      </c>
      <c r="L275" s="124" t="s">
        <v>3586</v>
      </c>
      <c r="M275" s="128" t="s">
        <v>3571</v>
      </c>
      <c r="N275" s="128"/>
      <c r="O275" s="129" t="s">
        <v>5877</v>
      </c>
      <c r="P275" s="129">
        <v>2.23</v>
      </c>
      <c r="Q275" s="130">
        <v>1744</v>
      </c>
      <c r="R275" s="129">
        <v>2800</v>
      </c>
      <c r="S275" s="129">
        <v>300</v>
      </c>
      <c r="T275" s="128" t="s">
        <v>2948</v>
      </c>
      <c r="U275" s="128" t="s">
        <v>3587</v>
      </c>
      <c r="V275" s="131">
        <v>17991</v>
      </c>
      <c r="W275" s="132">
        <v>17440</v>
      </c>
    </row>
    <row r="276" spans="1:23" ht="30" customHeight="1" x14ac:dyDescent="0.3">
      <c r="A276" s="122">
        <v>174521</v>
      </c>
      <c r="B276" s="123" t="s">
        <v>1026</v>
      </c>
      <c r="C276" s="124" t="s">
        <v>3588</v>
      </c>
      <c r="D276" s="125" t="s">
        <v>2957</v>
      </c>
      <c r="E276" s="124" t="s">
        <v>1027</v>
      </c>
      <c r="F276" s="124"/>
      <c r="G276" s="124" t="s">
        <v>1028</v>
      </c>
      <c r="H276" s="124" t="s">
        <v>2973</v>
      </c>
      <c r="I276" s="124" t="s">
        <v>2973</v>
      </c>
      <c r="J276" s="126">
        <v>17</v>
      </c>
      <c r="K276" s="127">
        <v>1745</v>
      </c>
      <c r="L276" s="124" t="s">
        <v>3589</v>
      </c>
      <c r="M276" s="128" t="s">
        <v>3571</v>
      </c>
      <c r="N276" s="128"/>
      <c r="O276" s="129">
        <v>218437.32</v>
      </c>
      <c r="P276" s="129">
        <v>83.89</v>
      </c>
      <c r="Q276" s="130">
        <v>1745</v>
      </c>
      <c r="R276" s="129">
        <v>65</v>
      </c>
      <c r="S276" s="129">
        <v>6</v>
      </c>
      <c r="T276" s="128" t="s">
        <v>2948</v>
      </c>
      <c r="U276" s="128" t="s">
        <v>3590</v>
      </c>
      <c r="V276" s="131">
        <v>17980</v>
      </c>
      <c r="W276" s="132">
        <v>17960</v>
      </c>
    </row>
    <row r="277" spans="1:23" ht="30" customHeight="1" x14ac:dyDescent="0.3">
      <c r="A277" s="122">
        <v>175121</v>
      </c>
      <c r="B277" s="123" t="s">
        <v>1029</v>
      </c>
      <c r="C277" s="124" t="s">
        <v>3591</v>
      </c>
      <c r="D277" s="125" t="s">
        <v>2957</v>
      </c>
      <c r="E277" s="124" t="s">
        <v>1030</v>
      </c>
      <c r="F277" s="124"/>
      <c r="G277" s="124" t="s">
        <v>1031</v>
      </c>
      <c r="H277" s="124" t="s">
        <v>2973</v>
      </c>
      <c r="I277" s="124" t="s">
        <v>2973</v>
      </c>
      <c r="J277" s="126">
        <v>17</v>
      </c>
      <c r="K277" s="127">
        <v>1751</v>
      </c>
      <c r="L277" s="124" t="s">
        <v>3592</v>
      </c>
      <c r="M277" s="128" t="s">
        <v>3593</v>
      </c>
      <c r="N277" s="128"/>
      <c r="O277" s="129">
        <v>9225.2000000000007</v>
      </c>
      <c r="P277" s="129">
        <v>78.67</v>
      </c>
      <c r="Q277" s="130">
        <v>1751</v>
      </c>
      <c r="R277" s="129">
        <v>100</v>
      </c>
      <c r="S277" s="129">
        <v>27</v>
      </c>
      <c r="T277" s="128" t="s">
        <v>2948</v>
      </c>
      <c r="U277" s="128" t="s">
        <v>3594</v>
      </c>
      <c r="V277" s="131">
        <v>17801</v>
      </c>
      <c r="W277" s="132">
        <v>17510</v>
      </c>
    </row>
    <row r="278" spans="1:23" ht="30" customHeight="1" x14ac:dyDescent="0.3">
      <c r="A278" s="122">
        <v>175221</v>
      </c>
      <c r="B278" s="123" t="s">
        <v>1032</v>
      </c>
      <c r="C278" s="124" t="s">
        <v>3595</v>
      </c>
      <c r="D278" s="125" t="s">
        <v>2957</v>
      </c>
      <c r="E278" s="124" t="s">
        <v>1033</v>
      </c>
      <c r="F278" s="124"/>
      <c r="G278" s="124" t="s">
        <v>1034</v>
      </c>
      <c r="H278" s="124" t="s">
        <v>2973</v>
      </c>
      <c r="I278" s="124" t="s">
        <v>2973</v>
      </c>
      <c r="J278" s="126">
        <v>17</v>
      </c>
      <c r="K278" s="127">
        <v>1752</v>
      </c>
      <c r="L278" s="124" t="s">
        <v>3596</v>
      </c>
      <c r="M278" s="128" t="s">
        <v>3593</v>
      </c>
      <c r="N278" s="128"/>
      <c r="O278" s="129">
        <v>88440.4</v>
      </c>
      <c r="P278" s="129">
        <v>279.64999999999998</v>
      </c>
      <c r="Q278" s="130">
        <v>1752</v>
      </c>
      <c r="R278" s="129">
        <v>35</v>
      </c>
      <c r="S278" s="129">
        <v>12</v>
      </c>
      <c r="T278" s="128" t="s">
        <v>2948</v>
      </c>
      <c r="U278" s="128" t="s">
        <v>3597</v>
      </c>
      <c r="V278" s="131">
        <v>17803</v>
      </c>
      <c r="W278" s="132">
        <v>17520</v>
      </c>
    </row>
    <row r="279" spans="1:23" ht="30" customHeight="1" x14ac:dyDescent="0.3">
      <c r="A279" s="122">
        <v>175300</v>
      </c>
      <c r="B279" s="123" t="s">
        <v>1035</v>
      </c>
      <c r="C279" s="124" t="s">
        <v>3598</v>
      </c>
      <c r="D279" s="125" t="s">
        <v>2957</v>
      </c>
      <c r="E279" s="124" t="s">
        <v>1036</v>
      </c>
      <c r="F279" s="124"/>
      <c r="G279" s="124" t="s">
        <v>138</v>
      </c>
      <c r="H279" s="124" t="e">
        <v>#N/A</v>
      </c>
      <c r="I279" s="124" t="e">
        <v>#N/A</v>
      </c>
      <c r="J279" s="126">
        <v>17</v>
      </c>
      <c r="K279" s="127">
        <v>1753</v>
      </c>
      <c r="L279" s="124" t="s">
        <v>3599</v>
      </c>
      <c r="M279" s="128" t="s">
        <v>3593</v>
      </c>
      <c r="N279" s="128" t="s">
        <v>3571</v>
      </c>
      <c r="O279" s="129">
        <v>135826.94</v>
      </c>
      <c r="P279" s="129">
        <v>435.57</v>
      </c>
      <c r="Q279" s="130">
        <v>1753</v>
      </c>
      <c r="R279" s="129">
        <v>30</v>
      </c>
      <c r="S279" s="129">
        <v>14</v>
      </c>
      <c r="T279" s="128" t="s">
        <v>2948</v>
      </c>
      <c r="U279" s="128" t="s">
        <v>3600</v>
      </c>
      <c r="V279" s="131">
        <v>17806</v>
      </c>
      <c r="W279" s="132">
        <v>17532</v>
      </c>
    </row>
    <row r="280" spans="1:23" ht="30" customHeight="1" x14ac:dyDescent="0.3">
      <c r="A280" s="122">
        <v>175321</v>
      </c>
      <c r="B280" s="123" t="s">
        <v>1037</v>
      </c>
      <c r="C280" s="124" t="s">
        <v>3601</v>
      </c>
      <c r="D280" s="125" t="s">
        <v>2957</v>
      </c>
      <c r="E280" s="124" t="s">
        <v>1038</v>
      </c>
      <c r="F280" s="124"/>
      <c r="G280" s="124" t="s">
        <v>1039</v>
      </c>
      <c r="H280" s="124" t="s">
        <v>2973</v>
      </c>
      <c r="I280" s="124" t="s">
        <v>2973</v>
      </c>
      <c r="J280" s="126">
        <v>17</v>
      </c>
      <c r="K280" s="127">
        <v>1753</v>
      </c>
      <c r="L280" s="124" t="s">
        <v>3599</v>
      </c>
      <c r="M280" s="128" t="s">
        <v>3593</v>
      </c>
      <c r="N280" s="128"/>
      <c r="O280" s="129">
        <v>135826.94</v>
      </c>
      <c r="P280" s="129">
        <v>435.57</v>
      </c>
      <c r="Q280" s="130">
        <v>1753</v>
      </c>
      <c r="R280" s="129">
        <v>30</v>
      </c>
      <c r="S280" s="129">
        <v>14</v>
      </c>
      <c r="T280" s="128" t="s">
        <v>2948</v>
      </c>
      <c r="U280" s="128" t="s">
        <v>3602</v>
      </c>
      <c r="V280" s="131">
        <v>17805</v>
      </c>
      <c r="W280" s="132">
        <v>17531</v>
      </c>
    </row>
    <row r="281" spans="1:23" ht="30" customHeight="1" x14ac:dyDescent="0.3">
      <c r="A281" s="122">
        <v>175421</v>
      </c>
      <c r="B281" s="123" t="s">
        <v>1040</v>
      </c>
      <c r="C281" s="124" t="s">
        <v>3603</v>
      </c>
      <c r="D281" s="125" t="s">
        <v>2957</v>
      </c>
      <c r="E281" s="124" t="s">
        <v>1041</v>
      </c>
      <c r="F281" s="124"/>
      <c r="G281" s="124" t="s">
        <v>1042</v>
      </c>
      <c r="H281" s="124" t="s">
        <v>2973</v>
      </c>
      <c r="I281" s="124" t="s">
        <v>2973</v>
      </c>
      <c r="J281" s="126">
        <v>17</v>
      </c>
      <c r="K281" s="127">
        <v>1754</v>
      </c>
      <c r="L281" s="124" t="s">
        <v>3604</v>
      </c>
      <c r="M281" s="128" t="s">
        <v>3593</v>
      </c>
      <c r="N281" s="128"/>
      <c r="O281" s="129">
        <v>9639.24</v>
      </c>
      <c r="P281" s="129">
        <v>112.12</v>
      </c>
      <c r="Q281" s="130">
        <v>1754</v>
      </c>
      <c r="R281" s="129">
        <v>50</v>
      </c>
      <c r="S281" s="129">
        <v>14</v>
      </c>
      <c r="T281" s="128" t="s">
        <v>2948</v>
      </c>
      <c r="U281" s="128" t="s">
        <v>3605</v>
      </c>
      <c r="V281" s="131">
        <v>17807</v>
      </c>
      <c r="W281" s="132"/>
    </row>
    <row r="282" spans="1:23" ht="30" customHeight="1" x14ac:dyDescent="0.3">
      <c r="A282" s="122">
        <v>175422</v>
      </c>
      <c r="B282" s="123" t="s">
        <v>1043</v>
      </c>
      <c r="C282" s="124" t="s">
        <v>3606</v>
      </c>
      <c r="D282" s="125" t="s">
        <v>2957</v>
      </c>
      <c r="E282" s="124" t="s">
        <v>1044</v>
      </c>
      <c r="F282" s="124"/>
      <c r="G282" s="124" t="s">
        <v>1045</v>
      </c>
      <c r="H282" s="124" t="s">
        <v>2973</v>
      </c>
      <c r="I282" s="124" t="s">
        <v>2973</v>
      </c>
      <c r="J282" s="126">
        <v>17</v>
      </c>
      <c r="K282" s="127">
        <v>1754</v>
      </c>
      <c r="L282" s="124" t="s">
        <v>3604</v>
      </c>
      <c r="M282" s="128" t="s">
        <v>3593</v>
      </c>
      <c r="N282" s="128"/>
      <c r="O282" s="129">
        <v>9639.24</v>
      </c>
      <c r="P282" s="129">
        <v>112.12</v>
      </c>
      <c r="Q282" s="130">
        <v>1754</v>
      </c>
      <c r="R282" s="129">
        <v>50</v>
      </c>
      <c r="S282" s="129">
        <v>14</v>
      </c>
      <c r="T282" s="128" t="s">
        <v>2948</v>
      </c>
      <c r="U282" s="128" t="s">
        <v>3607</v>
      </c>
      <c r="V282" s="131">
        <v>17808</v>
      </c>
      <c r="W282" s="132"/>
    </row>
    <row r="283" spans="1:23" ht="30" customHeight="1" x14ac:dyDescent="0.3">
      <c r="A283" s="122">
        <v>175521</v>
      </c>
      <c r="B283" s="123" t="s">
        <v>1046</v>
      </c>
      <c r="C283" s="124" t="s">
        <v>3608</v>
      </c>
      <c r="D283" s="125" t="s">
        <v>2957</v>
      </c>
      <c r="E283" s="124" t="s">
        <v>1047</v>
      </c>
      <c r="F283" s="124" t="s">
        <v>5878</v>
      </c>
      <c r="G283" s="124" t="s">
        <v>1048</v>
      </c>
      <c r="H283" s="124" t="s">
        <v>2973</v>
      </c>
      <c r="I283" s="124" t="s">
        <v>2973</v>
      </c>
      <c r="J283" s="126">
        <v>17</v>
      </c>
      <c r="K283" s="127">
        <v>1755</v>
      </c>
      <c r="L283" s="124" t="s">
        <v>3609</v>
      </c>
      <c r="M283" s="128" t="s">
        <v>3593</v>
      </c>
      <c r="N283" s="128"/>
      <c r="O283" s="129">
        <v>16549.03</v>
      </c>
      <c r="P283" s="129">
        <v>234.06</v>
      </c>
      <c r="Q283" s="130">
        <v>1755</v>
      </c>
      <c r="R283" s="129">
        <v>70</v>
      </c>
      <c r="S283" s="129">
        <v>23</v>
      </c>
      <c r="T283" s="128" t="s">
        <v>2948</v>
      </c>
      <c r="U283" s="128" t="s">
        <v>3610</v>
      </c>
      <c r="V283" s="131">
        <v>17810</v>
      </c>
      <c r="W283" s="132">
        <v>17550</v>
      </c>
    </row>
    <row r="284" spans="1:23" ht="30" customHeight="1" x14ac:dyDescent="0.3">
      <c r="A284" s="122">
        <v>175621</v>
      </c>
      <c r="B284" s="123" t="s">
        <v>1049</v>
      </c>
      <c r="C284" s="124" t="s">
        <v>3611</v>
      </c>
      <c r="D284" s="125" t="s">
        <v>2957</v>
      </c>
      <c r="E284" s="124" t="s">
        <v>1050</v>
      </c>
      <c r="F284" s="124"/>
      <c r="G284" s="124" t="s">
        <v>1051</v>
      </c>
      <c r="H284" s="124" t="s">
        <v>2973</v>
      </c>
      <c r="I284" s="124" t="s">
        <v>2973</v>
      </c>
      <c r="J284" s="126">
        <v>17</v>
      </c>
      <c r="K284" s="127">
        <v>1756</v>
      </c>
      <c r="L284" s="124" t="s">
        <v>3612</v>
      </c>
      <c r="M284" s="128" t="s">
        <v>3593</v>
      </c>
      <c r="N284" s="128"/>
      <c r="O284" s="129">
        <v>244429.32</v>
      </c>
      <c r="P284" s="129">
        <v>877.07</v>
      </c>
      <c r="Q284" s="130">
        <v>1756</v>
      </c>
      <c r="R284" s="129">
        <v>15</v>
      </c>
      <c r="S284" s="129">
        <v>5</v>
      </c>
      <c r="T284" s="128" t="s">
        <v>2948</v>
      </c>
      <c r="U284" s="128" t="s">
        <v>3613</v>
      </c>
      <c r="V284" s="131" t="s">
        <v>5879</v>
      </c>
      <c r="W284" s="132">
        <v>17560</v>
      </c>
    </row>
    <row r="285" spans="1:23" ht="30" customHeight="1" x14ac:dyDescent="0.3">
      <c r="A285" s="122">
        <v>175622</v>
      </c>
      <c r="B285" s="123" t="s">
        <v>1052</v>
      </c>
      <c r="C285" s="124" t="s">
        <v>3614</v>
      </c>
      <c r="D285" s="125" t="s">
        <v>2957</v>
      </c>
      <c r="E285" s="124" t="s">
        <v>1053</v>
      </c>
      <c r="F285" s="124"/>
      <c r="G285" s="124" t="s">
        <v>1054</v>
      </c>
      <c r="H285" s="124" t="s">
        <v>2973</v>
      </c>
      <c r="I285" s="124" t="s">
        <v>2973</v>
      </c>
      <c r="J285" s="126">
        <v>17</v>
      </c>
      <c r="K285" s="127">
        <v>1756</v>
      </c>
      <c r="L285" s="124" t="s">
        <v>3612</v>
      </c>
      <c r="M285" s="128" t="s">
        <v>3593</v>
      </c>
      <c r="N285" s="128"/>
      <c r="O285" s="129">
        <v>244429.32</v>
      </c>
      <c r="P285" s="129">
        <v>877.07</v>
      </c>
      <c r="Q285" s="130">
        <v>1756</v>
      </c>
      <c r="R285" s="129">
        <v>15</v>
      </c>
      <c r="S285" s="129">
        <v>5</v>
      </c>
      <c r="T285" s="128" t="s">
        <v>2948</v>
      </c>
      <c r="U285" s="128" t="s">
        <v>3615</v>
      </c>
      <c r="V285" s="131">
        <v>17812</v>
      </c>
      <c r="W285" s="132">
        <v>17561</v>
      </c>
    </row>
    <row r="286" spans="1:23" ht="30" customHeight="1" x14ac:dyDescent="0.3">
      <c r="A286" s="122">
        <v>175721</v>
      </c>
      <c r="B286" s="123" t="s">
        <v>1055</v>
      </c>
      <c r="C286" s="124" t="s">
        <v>3616</v>
      </c>
      <c r="D286" s="125" t="s">
        <v>2957</v>
      </c>
      <c r="E286" s="124" t="s">
        <v>1056</v>
      </c>
      <c r="F286" s="124"/>
      <c r="G286" s="124" t="s">
        <v>1057</v>
      </c>
      <c r="H286" s="124" t="s">
        <v>2973</v>
      </c>
      <c r="I286" s="124" t="s">
        <v>2973</v>
      </c>
      <c r="J286" s="126">
        <v>17</v>
      </c>
      <c r="K286" s="127">
        <v>1757</v>
      </c>
      <c r="L286" s="124" t="s">
        <v>3617</v>
      </c>
      <c r="M286" s="128" t="s">
        <v>3593</v>
      </c>
      <c r="N286" s="128"/>
      <c r="O286" s="129">
        <v>48896.12</v>
      </c>
      <c r="P286" s="129">
        <v>187.07</v>
      </c>
      <c r="Q286" s="130">
        <v>1757</v>
      </c>
      <c r="R286" s="129">
        <v>50</v>
      </c>
      <c r="S286" s="129">
        <v>13</v>
      </c>
      <c r="T286" s="128" t="s">
        <v>2948</v>
      </c>
      <c r="U286" s="128" t="s">
        <v>3618</v>
      </c>
      <c r="V286" s="131">
        <v>17821</v>
      </c>
      <c r="W286" s="132" t="s">
        <v>3619</v>
      </c>
    </row>
    <row r="287" spans="1:23" ht="30" customHeight="1" x14ac:dyDescent="0.3">
      <c r="A287" s="122">
        <v>175821</v>
      </c>
      <c r="B287" s="123" t="s">
        <v>1058</v>
      </c>
      <c r="C287" s="124" t="s">
        <v>3620</v>
      </c>
      <c r="D287" s="125" t="s">
        <v>2957</v>
      </c>
      <c r="E287" s="124" t="s">
        <v>1059</v>
      </c>
      <c r="F287" s="124"/>
      <c r="G287" s="124" t="s">
        <v>1060</v>
      </c>
      <c r="H287" s="124" t="s">
        <v>2973</v>
      </c>
      <c r="I287" s="124" t="s">
        <v>2973</v>
      </c>
      <c r="J287" s="126">
        <v>17</v>
      </c>
      <c r="K287" s="127">
        <v>1758</v>
      </c>
      <c r="L287" s="124" t="s">
        <v>3621</v>
      </c>
      <c r="M287" s="128" t="s">
        <v>3593</v>
      </c>
      <c r="N287" s="128"/>
      <c r="O287" s="129">
        <v>167027.26</v>
      </c>
      <c r="P287" s="129">
        <v>632.61</v>
      </c>
      <c r="Q287" s="130">
        <v>1758</v>
      </c>
      <c r="R287" s="129">
        <v>11</v>
      </c>
      <c r="S287" s="129">
        <v>5</v>
      </c>
      <c r="T287" s="128" t="s">
        <v>2948</v>
      </c>
      <c r="U287" s="128" t="s">
        <v>3622</v>
      </c>
      <c r="V287" s="131">
        <v>17832</v>
      </c>
      <c r="W287" s="132">
        <v>17581</v>
      </c>
    </row>
    <row r="288" spans="1:23" ht="30" customHeight="1" x14ac:dyDescent="0.3">
      <c r="A288" s="122">
        <v>176221</v>
      </c>
      <c r="B288" s="123" t="s">
        <v>1061</v>
      </c>
      <c r="C288" s="124" t="s">
        <v>3623</v>
      </c>
      <c r="D288" s="125" t="s">
        <v>2957</v>
      </c>
      <c r="E288" s="124" t="s">
        <v>1062</v>
      </c>
      <c r="F288" s="124" t="s">
        <v>5880</v>
      </c>
      <c r="G288" s="124" t="s">
        <v>1063</v>
      </c>
      <c r="H288" s="124" t="s">
        <v>2973</v>
      </c>
      <c r="I288" s="124" t="s">
        <v>2973</v>
      </c>
      <c r="J288" s="126">
        <v>17</v>
      </c>
      <c r="K288" s="127">
        <v>1762</v>
      </c>
      <c r="L288" s="124" t="s">
        <v>3624</v>
      </c>
      <c r="M288" s="128" t="s">
        <v>3625</v>
      </c>
      <c r="N288" s="128"/>
      <c r="O288" s="129">
        <v>5497.24</v>
      </c>
      <c r="P288" s="129">
        <v>943.43</v>
      </c>
      <c r="Q288" s="130">
        <v>1762</v>
      </c>
      <c r="R288" s="129">
        <v>8</v>
      </c>
      <c r="S288" s="129">
        <v>2</v>
      </c>
      <c r="T288" s="128" t="s">
        <v>2948</v>
      </c>
      <c r="U288" s="128" t="s">
        <v>3626</v>
      </c>
      <c r="V288" s="131">
        <v>17834</v>
      </c>
      <c r="W288" s="132">
        <v>17620</v>
      </c>
    </row>
    <row r="289" spans="1:23" ht="30" customHeight="1" x14ac:dyDescent="0.3">
      <c r="A289" s="122">
        <v>176321</v>
      </c>
      <c r="B289" s="123" t="s">
        <v>1064</v>
      </c>
      <c r="C289" s="124" t="s">
        <v>3627</v>
      </c>
      <c r="D289" s="125" t="s">
        <v>2957</v>
      </c>
      <c r="E289" s="124" t="s">
        <v>1065</v>
      </c>
      <c r="F289" s="124"/>
      <c r="G289" s="124" t="s">
        <v>1066</v>
      </c>
      <c r="H289" s="124" t="s">
        <v>2973</v>
      </c>
      <c r="I289" s="124" t="s">
        <v>2973</v>
      </c>
      <c r="J289" s="126">
        <v>17</v>
      </c>
      <c r="K289" s="127">
        <v>1763</v>
      </c>
      <c r="L289" s="124" t="s">
        <v>3628</v>
      </c>
      <c r="M289" s="128" t="s">
        <v>3593</v>
      </c>
      <c r="N289" s="128"/>
      <c r="O289" s="129">
        <v>815635.91</v>
      </c>
      <c r="P289" s="129">
        <v>1026.9000000000001</v>
      </c>
      <c r="Q289" s="130">
        <v>1763</v>
      </c>
      <c r="R289" s="129">
        <v>10</v>
      </c>
      <c r="S289" s="129">
        <v>3</v>
      </c>
      <c r="T289" s="128" t="s">
        <v>2948</v>
      </c>
      <c r="U289" s="128" t="s">
        <v>3629</v>
      </c>
      <c r="V289" s="131">
        <v>17841</v>
      </c>
      <c r="W289" s="132">
        <v>17630</v>
      </c>
    </row>
    <row r="290" spans="1:23" ht="30" customHeight="1" x14ac:dyDescent="0.3">
      <c r="A290" s="122">
        <v>176322</v>
      </c>
      <c r="B290" s="123" t="s">
        <v>1067</v>
      </c>
      <c r="C290" s="124" t="s">
        <v>3630</v>
      </c>
      <c r="D290" s="125" t="s">
        <v>2957</v>
      </c>
      <c r="E290" s="124" t="s">
        <v>1068</v>
      </c>
      <c r="F290" s="124"/>
      <c r="G290" s="124" t="s">
        <v>1069</v>
      </c>
      <c r="H290" s="124" t="s">
        <v>2973</v>
      </c>
      <c r="I290" s="124" t="s">
        <v>2973</v>
      </c>
      <c r="J290" s="126">
        <v>17</v>
      </c>
      <c r="K290" s="127">
        <v>1763</v>
      </c>
      <c r="L290" s="124" t="s">
        <v>3628</v>
      </c>
      <c r="M290" s="128" t="s">
        <v>3593</v>
      </c>
      <c r="N290" s="128"/>
      <c r="O290" s="129">
        <v>815635.91</v>
      </c>
      <c r="P290" s="129">
        <v>1026.9000000000001</v>
      </c>
      <c r="Q290" s="130">
        <v>1763</v>
      </c>
      <c r="R290" s="129">
        <v>10</v>
      </c>
      <c r="S290" s="129">
        <v>3</v>
      </c>
      <c r="T290" s="128" t="s">
        <v>2948</v>
      </c>
      <c r="U290" s="128" t="s">
        <v>3631</v>
      </c>
      <c r="V290" s="131">
        <v>17842</v>
      </c>
      <c r="W290" s="132">
        <v>17631</v>
      </c>
    </row>
    <row r="291" spans="1:23" ht="30" customHeight="1" x14ac:dyDescent="0.3">
      <c r="A291" s="122">
        <v>176521</v>
      </c>
      <c r="B291" s="123" t="s">
        <v>1070</v>
      </c>
      <c r="C291" s="124" t="s">
        <v>3632</v>
      </c>
      <c r="D291" s="125" t="s">
        <v>2957</v>
      </c>
      <c r="E291" s="124" t="s">
        <v>1071</v>
      </c>
      <c r="F291" s="124"/>
      <c r="G291" s="124" t="s">
        <v>1072</v>
      </c>
      <c r="H291" s="124" t="s">
        <v>2973</v>
      </c>
      <c r="I291" s="124" t="s">
        <v>2973</v>
      </c>
      <c r="J291" s="126">
        <v>17</v>
      </c>
      <c r="K291" s="127">
        <v>1765</v>
      </c>
      <c r="L291" s="124" t="s">
        <v>3633</v>
      </c>
      <c r="M291" s="128" t="s">
        <v>3006</v>
      </c>
      <c r="N291" s="128"/>
      <c r="O291" s="129">
        <v>1432161.14</v>
      </c>
      <c r="P291" s="129">
        <v>2974.92</v>
      </c>
      <c r="Q291" s="130">
        <v>1765</v>
      </c>
      <c r="R291" s="129">
        <v>1</v>
      </c>
      <c r="S291" s="129">
        <v>1</v>
      </c>
      <c r="T291" s="128" t="s">
        <v>2948</v>
      </c>
      <c r="U291" s="128" t="s">
        <v>3634</v>
      </c>
      <c r="V291" s="131">
        <v>17855</v>
      </c>
      <c r="W291" s="132">
        <v>17650</v>
      </c>
    </row>
    <row r="292" spans="1:23" ht="30" customHeight="1" x14ac:dyDescent="0.3">
      <c r="A292" s="122">
        <v>176621</v>
      </c>
      <c r="B292" s="123" t="s">
        <v>1073</v>
      </c>
      <c r="C292" s="124" t="s">
        <v>3635</v>
      </c>
      <c r="D292" s="125" t="s">
        <v>2957</v>
      </c>
      <c r="E292" s="124" t="s">
        <v>1074</v>
      </c>
      <c r="F292" s="124"/>
      <c r="G292" s="124" t="s">
        <v>1075</v>
      </c>
      <c r="H292" s="124" t="s">
        <v>2973</v>
      </c>
      <c r="I292" s="124" t="s">
        <v>2973</v>
      </c>
      <c r="J292" s="126">
        <v>17</v>
      </c>
      <c r="K292" s="127">
        <v>1766</v>
      </c>
      <c r="L292" s="124" t="s">
        <v>3636</v>
      </c>
      <c r="M292" s="128" t="s">
        <v>3006</v>
      </c>
      <c r="N292" s="128"/>
      <c r="O292" s="129">
        <v>11701525.66</v>
      </c>
      <c r="P292" s="129">
        <v>30270.05</v>
      </c>
      <c r="Q292" s="130">
        <v>1766</v>
      </c>
      <c r="R292" s="129">
        <v>1</v>
      </c>
      <c r="S292" s="129">
        <v>1</v>
      </c>
      <c r="T292" s="128" t="s">
        <v>2948</v>
      </c>
      <c r="U292" s="128" t="s">
        <v>3637</v>
      </c>
      <c r="V292" s="131">
        <v>17863</v>
      </c>
      <c r="W292" s="132">
        <v>17660</v>
      </c>
    </row>
    <row r="293" spans="1:23" ht="30" customHeight="1" x14ac:dyDescent="0.3">
      <c r="A293" s="122">
        <v>176721</v>
      </c>
      <c r="B293" s="123" t="s">
        <v>1076</v>
      </c>
      <c r="C293" s="124" t="s">
        <v>1076</v>
      </c>
      <c r="D293" s="125" t="s">
        <v>2957</v>
      </c>
      <c r="E293" s="124" t="s">
        <v>1077</v>
      </c>
      <c r="F293" s="124"/>
      <c r="G293" s="124" t="s">
        <v>1078</v>
      </c>
      <c r="H293" s="124" t="s">
        <v>2973</v>
      </c>
      <c r="I293" s="124" t="s">
        <v>2973</v>
      </c>
      <c r="J293" s="126">
        <v>17</v>
      </c>
      <c r="K293" s="127">
        <v>1767</v>
      </c>
      <c r="L293" s="124" t="s">
        <v>3638</v>
      </c>
      <c r="M293" s="128" t="s">
        <v>3006</v>
      </c>
      <c r="N293" s="128"/>
      <c r="O293" s="129" t="s">
        <v>5877</v>
      </c>
      <c r="P293" s="129">
        <v>0</v>
      </c>
      <c r="Q293" s="130">
        <v>1767</v>
      </c>
      <c r="R293" s="129">
        <v>1</v>
      </c>
      <c r="S293" s="129">
        <v>1</v>
      </c>
      <c r="T293" s="128" t="s">
        <v>2948</v>
      </c>
      <c r="U293" s="128" t="s">
        <v>3639</v>
      </c>
      <c r="V293" s="131">
        <v>17852</v>
      </c>
      <c r="W293" s="132">
        <v>17670</v>
      </c>
    </row>
    <row r="294" spans="1:23" ht="30" customHeight="1" x14ac:dyDescent="0.3">
      <c r="A294" s="122">
        <v>176722</v>
      </c>
      <c r="B294" s="123" t="s">
        <v>1079</v>
      </c>
      <c r="C294" s="124" t="s">
        <v>3640</v>
      </c>
      <c r="D294" s="125" t="s">
        <v>2957</v>
      </c>
      <c r="E294" s="124" t="s">
        <v>1080</v>
      </c>
      <c r="F294" s="124"/>
      <c r="G294" s="124" t="s">
        <v>1081</v>
      </c>
      <c r="H294" s="124" t="s">
        <v>2973</v>
      </c>
      <c r="I294" s="124" t="s">
        <v>2973</v>
      </c>
      <c r="J294" s="126">
        <v>17</v>
      </c>
      <c r="K294" s="127">
        <v>1767</v>
      </c>
      <c r="L294" s="124" t="s">
        <v>3638</v>
      </c>
      <c r="M294" s="128" t="s">
        <v>3006</v>
      </c>
      <c r="N294" s="128"/>
      <c r="O294" s="129" t="s">
        <v>5877</v>
      </c>
      <c r="P294" s="129">
        <v>0</v>
      </c>
      <c r="Q294" s="130">
        <v>1767</v>
      </c>
      <c r="R294" s="129">
        <v>1</v>
      </c>
      <c r="S294" s="129">
        <v>1</v>
      </c>
      <c r="T294" s="128" t="s">
        <v>2948</v>
      </c>
      <c r="U294" s="128" t="s">
        <v>3641</v>
      </c>
      <c r="V294" s="131">
        <v>17856</v>
      </c>
      <c r="W294" s="132">
        <v>17671</v>
      </c>
    </row>
    <row r="295" spans="1:23" ht="30" customHeight="1" x14ac:dyDescent="0.3">
      <c r="A295" s="122">
        <v>176821</v>
      </c>
      <c r="B295" s="123" t="s">
        <v>1082</v>
      </c>
      <c r="C295" s="124" t="s">
        <v>3642</v>
      </c>
      <c r="D295" s="125" t="s">
        <v>2957</v>
      </c>
      <c r="E295" s="124" t="s">
        <v>1083</v>
      </c>
      <c r="F295" s="124"/>
      <c r="G295" s="124" t="s">
        <v>1084</v>
      </c>
      <c r="H295" s="124" t="s">
        <v>2973</v>
      </c>
      <c r="I295" s="124" t="s">
        <v>2973</v>
      </c>
      <c r="J295" s="126">
        <v>17</v>
      </c>
      <c r="K295" s="127">
        <v>1768</v>
      </c>
      <c r="L295" s="124" t="s">
        <v>3643</v>
      </c>
      <c r="M295" s="128" t="s">
        <v>3006</v>
      </c>
      <c r="N295" s="128"/>
      <c r="O295" s="129">
        <v>34869.870000000003</v>
      </c>
      <c r="P295" s="129">
        <v>349.29</v>
      </c>
      <c r="Q295" s="130">
        <v>1768</v>
      </c>
      <c r="R295" s="129">
        <v>1</v>
      </c>
      <c r="S295" s="129">
        <v>1</v>
      </c>
      <c r="T295" s="128" t="s">
        <v>2948</v>
      </c>
      <c r="U295" s="128" t="s">
        <v>3644</v>
      </c>
      <c r="V295" s="131">
        <v>17851</v>
      </c>
      <c r="W295" s="132">
        <v>17680</v>
      </c>
    </row>
    <row r="296" spans="1:23" ht="30" customHeight="1" x14ac:dyDescent="0.3">
      <c r="A296" s="122">
        <v>177121</v>
      </c>
      <c r="B296" s="123" t="s">
        <v>1085</v>
      </c>
      <c r="C296" s="124" t="s">
        <v>3645</v>
      </c>
      <c r="D296" s="125" t="s">
        <v>2957</v>
      </c>
      <c r="E296" s="124" t="s">
        <v>1086</v>
      </c>
      <c r="F296" s="124"/>
      <c r="G296" s="124" t="s">
        <v>1087</v>
      </c>
      <c r="H296" s="124" t="s">
        <v>2973</v>
      </c>
      <c r="I296" s="124" t="s">
        <v>2973</v>
      </c>
      <c r="J296" s="126">
        <v>17</v>
      </c>
      <c r="K296" s="127">
        <v>1771</v>
      </c>
      <c r="L296" s="124" t="s">
        <v>3646</v>
      </c>
      <c r="M296" s="128" t="s">
        <v>3625</v>
      </c>
      <c r="N296" s="128"/>
      <c r="O296" s="129">
        <v>7272607.0800000001</v>
      </c>
      <c r="P296" s="129">
        <v>42635.43</v>
      </c>
      <c r="Q296" s="130">
        <v>1771</v>
      </c>
      <c r="R296" s="129">
        <v>6</v>
      </c>
      <c r="S296" s="129">
        <v>2</v>
      </c>
      <c r="T296" s="128" t="s">
        <v>2948</v>
      </c>
      <c r="U296" s="128" t="s">
        <v>3647</v>
      </c>
      <c r="V296" s="131">
        <v>17859</v>
      </c>
      <c r="W296" s="132">
        <v>17710</v>
      </c>
    </row>
    <row r="297" spans="1:23" ht="30" customHeight="1" x14ac:dyDescent="0.3">
      <c r="A297" s="122">
        <v>177122</v>
      </c>
      <c r="B297" s="123" t="s">
        <v>1088</v>
      </c>
      <c r="C297" s="124" t="s">
        <v>3648</v>
      </c>
      <c r="D297" s="125" t="s">
        <v>2957</v>
      </c>
      <c r="E297" s="124" t="s">
        <v>1089</v>
      </c>
      <c r="F297" s="124"/>
      <c r="G297" s="124" t="s">
        <v>1090</v>
      </c>
      <c r="H297" s="124" t="s">
        <v>2973</v>
      </c>
      <c r="I297" s="124" t="s">
        <v>2973</v>
      </c>
      <c r="J297" s="126">
        <v>17</v>
      </c>
      <c r="K297" s="127">
        <v>1771</v>
      </c>
      <c r="L297" s="124" t="s">
        <v>3646</v>
      </c>
      <c r="M297" s="128" t="s">
        <v>3625</v>
      </c>
      <c r="N297" s="128"/>
      <c r="O297" s="129">
        <v>7272607.0800000001</v>
      </c>
      <c r="P297" s="129">
        <v>42635.43</v>
      </c>
      <c r="Q297" s="130">
        <v>1771</v>
      </c>
      <c r="R297" s="129">
        <v>6</v>
      </c>
      <c r="S297" s="129">
        <v>2</v>
      </c>
      <c r="T297" s="128" t="s">
        <v>2948</v>
      </c>
      <c r="U297" s="128" t="s">
        <v>3649</v>
      </c>
      <c r="V297" s="131">
        <v>17865</v>
      </c>
      <c r="W297" s="132">
        <v>17711</v>
      </c>
    </row>
    <row r="298" spans="1:23" ht="30" customHeight="1" x14ac:dyDescent="0.3">
      <c r="A298" s="122">
        <v>177223</v>
      </c>
      <c r="B298" s="123" t="s">
        <v>1091</v>
      </c>
      <c r="C298" s="124" t="s">
        <v>3650</v>
      </c>
      <c r="D298" s="125" t="s">
        <v>2957</v>
      </c>
      <c r="E298" s="124" t="s">
        <v>1092</v>
      </c>
      <c r="F298" s="124"/>
      <c r="G298" s="124" t="s">
        <v>1093</v>
      </c>
      <c r="H298" s="124" t="s">
        <v>2973</v>
      </c>
      <c r="I298" s="124" t="s">
        <v>2973</v>
      </c>
      <c r="J298" s="126">
        <v>17</v>
      </c>
      <c r="K298" s="127">
        <v>1772</v>
      </c>
      <c r="L298" s="124" t="s">
        <v>3651</v>
      </c>
      <c r="M298" s="128" t="s">
        <v>3006</v>
      </c>
      <c r="N298" s="128"/>
      <c r="O298" s="129">
        <v>42376622.100000001</v>
      </c>
      <c r="P298" s="129">
        <v>78903.5</v>
      </c>
      <c r="Q298" s="130">
        <v>1772</v>
      </c>
      <c r="R298" s="129">
        <v>1</v>
      </c>
      <c r="S298" s="129">
        <v>1</v>
      </c>
      <c r="T298" s="128" t="s">
        <v>2948</v>
      </c>
      <c r="U298" s="128" t="s">
        <v>3652</v>
      </c>
      <c r="V298" s="131">
        <v>17858</v>
      </c>
      <c r="W298" s="132" t="s">
        <v>3653</v>
      </c>
    </row>
    <row r="299" spans="1:23" ht="30" customHeight="1" x14ac:dyDescent="0.3">
      <c r="A299" s="122">
        <v>177421</v>
      </c>
      <c r="B299" s="123" t="s">
        <v>1094</v>
      </c>
      <c r="C299" s="124" t="s">
        <v>3654</v>
      </c>
      <c r="D299" s="125" t="s">
        <v>2957</v>
      </c>
      <c r="E299" s="124" t="s">
        <v>1095</v>
      </c>
      <c r="F299" s="124"/>
      <c r="G299" s="124" t="s">
        <v>1096</v>
      </c>
      <c r="H299" s="124" t="s">
        <v>2973</v>
      </c>
      <c r="I299" s="124" t="s">
        <v>2973</v>
      </c>
      <c r="J299" s="126">
        <v>17</v>
      </c>
      <c r="K299" s="127">
        <v>1774</v>
      </c>
      <c r="L299" s="124" t="s">
        <v>3655</v>
      </c>
      <c r="M299" s="128" t="s">
        <v>3006</v>
      </c>
      <c r="N299" s="128"/>
      <c r="O299" s="129">
        <v>375256.85</v>
      </c>
      <c r="P299" s="129">
        <v>2900.47</v>
      </c>
      <c r="Q299" s="130">
        <v>1774</v>
      </c>
      <c r="R299" s="129">
        <v>1</v>
      </c>
      <c r="S299" s="129">
        <v>1</v>
      </c>
      <c r="T299" s="128" t="s">
        <v>2948</v>
      </c>
      <c r="U299" s="128" t="s">
        <v>3656</v>
      </c>
      <c r="V299" s="131">
        <v>17893</v>
      </c>
      <c r="W299" s="132">
        <v>17740</v>
      </c>
    </row>
    <row r="300" spans="1:23" ht="30" customHeight="1" x14ac:dyDescent="0.3">
      <c r="A300" s="122">
        <v>177521</v>
      </c>
      <c r="B300" s="123" t="s">
        <v>1097</v>
      </c>
      <c r="C300" s="124" t="s">
        <v>3657</v>
      </c>
      <c r="D300" s="125" t="s">
        <v>2957</v>
      </c>
      <c r="E300" s="124" t="s">
        <v>1098</v>
      </c>
      <c r="F300" s="124" t="s">
        <v>5881</v>
      </c>
      <c r="G300" s="124" t="s">
        <v>1099</v>
      </c>
      <c r="H300" s="124" t="s">
        <v>2973</v>
      </c>
      <c r="I300" s="124" t="s">
        <v>2973</v>
      </c>
      <c r="J300" s="126">
        <v>17</v>
      </c>
      <c r="K300" s="127">
        <v>1775</v>
      </c>
      <c r="L300" s="124" t="s">
        <v>3658</v>
      </c>
      <c r="M300" s="128" t="s">
        <v>3006</v>
      </c>
      <c r="N300" s="128"/>
      <c r="O300" s="129">
        <v>4634511.67</v>
      </c>
      <c r="P300" s="129">
        <v>14171.82</v>
      </c>
      <c r="Q300" s="130">
        <v>1775</v>
      </c>
      <c r="R300" s="129">
        <v>1</v>
      </c>
      <c r="S300" s="129">
        <v>1</v>
      </c>
      <c r="T300" s="128" t="s">
        <v>2948</v>
      </c>
      <c r="U300" s="128" t="s">
        <v>3659</v>
      </c>
      <c r="V300" s="131">
        <v>17894</v>
      </c>
      <c r="W300" s="132">
        <v>17750</v>
      </c>
    </row>
    <row r="301" spans="1:23" ht="30" customHeight="1" x14ac:dyDescent="0.3">
      <c r="A301" s="122">
        <v>177621</v>
      </c>
      <c r="B301" s="123" t="s">
        <v>1100</v>
      </c>
      <c r="C301" s="124" t="s">
        <v>3660</v>
      </c>
      <c r="D301" s="125" t="s">
        <v>2957</v>
      </c>
      <c r="E301" s="124" t="s">
        <v>1101</v>
      </c>
      <c r="F301" s="124" t="s">
        <v>5882</v>
      </c>
      <c r="G301" s="124" t="s">
        <v>1102</v>
      </c>
      <c r="H301" s="124" t="s">
        <v>2973</v>
      </c>
      <c r="I301" s="124" t="s">
        <v>2973</v>
      </c>
      <c r="J301" s="126">
        <v>17</v>
      </c>
      <c r="K301" s="127">
        <v>1776</v>
      </c>
      <c r="L301" s="124" t="s">
        <v>3661</v>
      </c>
      <c r="M301" s="128" t="s">
        <v>3006</v>
      </c>
      <c r="N301" s="128"/>
      <c r="O301" s="129">
        <v>1788084.99</v>
      </c>
      <c r="P301" s="129">
        <v>9714.41</v>
      </c>
      <c r="Q301" s="130">
        <v>1776</v>
      </c>
      <c r="R301" s="129">
        <v>1</v>
      </c>
      <c r="S301" s="129">
        <v>1</v>
      </c>
      <c r="T301" s="128" t="s">
        <v>2948</v>
      </c>
      <c r="U301" s="128" t="s">
        <v>3662</v>
      </c>
      <c r="V301" s="131">
        <v>17878</v>
      </c>
      <c r="W301" s="132">
        <v>17760</v>
      </c>
    </row>
    <row r="302" spans="1:23" ht="30" customHeight="1" x14ac:dyDescent="0.3">
      <c r="A302" s="122">
        <v>177622</v>
      </c>
      <c r="B302" s="123" t="s">
        <v>1103</v>
      </c>
      <c r="C302" s="124" t="s">
        <v>3663</v>
      </c>
      <c r="D302" s="125" t="s">
        <v>2957</v>
      </c>
      <c r="E302" s="124" t="s">
        <v>1104</v>
      </c>
      <c r="F302" s="124" t="s">
        <v>5883</v>
      </c>
      <c r="G302" s="124" t="s">
        <v>1105</v>
      </c>
      <c r="H302" s="124" t="s">
        <v>2973</v>
      </c>
      <c r="I302" s="124" t="s">
        <v>2973</v>
      </c>
      <c r="J302" s="126">
        <v>17</v>
      </c>
      <c r="K302" s="127">
        <v>1776</v>
      </c>
      <c r="L302" s="124" t="s">
        <v>3661</v>
      </c>
      <c r="M302" s="128" t="s">
        <v>3006</v>
      </c>
      <c r="N302" s="128"/>
      <c r="O302" s="129">
        <v>1788084.99</v>
      </c>
      <c r="P302" s="129">
        <v>9714.41</v>
      </c>
      <c r="Q302" s="130">
        <v>1776</v>
      </c>
      <c r="R302" s="129">
        <v>1</v>
      </c>
      <c r="S302" s="129">
        <v>1</v>
      </c>
      <c r="T302" s="128" t="s">
        <v>2948</v>
      </c>
      <c r="U302" s="128" t="s">
        <v>3664</v>
      </c>
      <c r="V302" s="131">
        <v>17879</v>
      </c>
      <c r="W302" s="132">
        <v>17760</v>
      </c>
    </row>
    <row r="303" spans="1:23" ht="30" customHeight="1" x14ac:dyDescent="0.3">
      <c r="A303" s="122">
        <v>177710</v>
      </c>
      <c r="B303" s="123" t="s">
        <v>1106</v>
      </c>
      <c r="C303" s="124" t="s">
        <v>3665</v>
      </c>
      <c r="D303" s="125" t="s">
        <v>2957</v>
      </c>
      <c r="E303" s="124" t="s">
        <v>1107</v>
      </c>
      <c r="F303" s="124"/>
      <c r="G303" s="124" t="s">
        <v>1108</v>
      </c>
      <c r="H303" s="124" t="s">
        <v>2973</v>
      </c>
      <c r="I303" s="124" t="s">
        <v>2973</v>
      </c>
      <c r="J303" s="126">
        <v>17</v>
      </c>
      <c r="K303" s="127">
        <v>1777</v>
      </c>
      <c r="L303" s="124" t="s">
        <v>3666</v>
      </c>
      <c r="M303" s="128" t="s">
        <v>3593</v>
      </c>
      <c r="N303" s="128"/>
      <c r="O303" s="129">
        <v>871850.55</v>
      </c>
      <c r="P303" s="129">
        <v>10966.65</v>
      </c>
      <c r="Q303" s="130">
        <v>1777</v>
      </c>
      <c r="R303" s="129">
        <v>10</v>
      </c>
      <c r="S303" s="129">
        <v>5</v>
      </c>
      <c r="T303" s="128" t="s">
        <v>2948</v>
      </c>
      <c r="U303" s="128" t="s">
        <v>3667</v>
      </c>
      <c r="V303" s="131">
        <v>17771</v>
      </c>
      <c r="W303" s="132"/>
    </row>
    <row r="304" spans="1:23" ht="30" customHeight="1" x14ac:dyDescent="0.3">
      <c r="A304" s="122">
        <v>178121</v>
      </c>
      <c r="B304" s="123" t="s">
        <v>1109</v>
      </c>
      <c r="C304" s="124" t="s">
        <v>3668</v>
      </c>
      <c r="D304" s="125" t="s">
        <v>2957</v>
      </c>
      <c r="E304" s="124" t="s">
        <v>1110</v>
      </c>
      <c r="F304" s="124" t="s">
        <v>5884</v>
      </c>
      <c r="G304" s="124" t="s">
        <v>1111</v>
      </c>
      <c r="H304" s="124" t="s">
        <v>2973</v>
      </c>
      <c r="I304" s="124" t="s">
        <v>2973</v>
      </c>
      <c r="J304" s="126">
        <v>17</v>
      </c>
      <c r="K304" s="127">
        <v>1781</v>
      </c>
      <c r="L304" s="124" t="s">
        <v>3669</v>
      </c>
      <c r="M304" s="128" t="s">
        <v>3593</v>
      </c>
      <c r="N304" s="128"/>
      <c r="O304" s="129">
        <v>60514.400000000001</v>
      </c>
      <c r="P304" s="129">
        <v>240.42</v>
      </c>
      <c r="Q304" s="130">
        <v>1781</v>
      </c>
      <c r="R304" s="129">
        <v>12</v>
      </c>
      <c r="S304" s="129">
        <v>4</v>
      </c>
      <c r="T304" s="128" t="s">
        <v>2948</v>
      </c>
      <c r="U304" s="128" t="s">
        <v>3670</v>
      </c>
      <c r="V304" s="131">
        <v>17883</v>
      </c>
      <c r="W304" s="132">
        <v>17810</v>
      </c>
    </row>
    <row r="305" spans="1:23" ht="30" customHeight="1" x14ac:dyDescent="0.3">
      <c r="A305" s="122">
        <v>178299</v>
      </c>
      <c r="B305" s="123" t="s">
        <v>1112</v>
      </c>
      <c r="C305" s="124" t="s">
        <v>3671</v>
      </c>
      <c r="D305" s="125" t="s">
        <v>2957</v>
      </c>
      <c r="E305" s="124" t="s">
        <v>1113</v>
      </c>
      <c r="F305" s="124"/>
      <c r="G305" s="124" t="s">
        <v>1114</v>
      </c>
      <c r="H305" s="124" t="s">
        <v>2973</v>
      </c>
      <c r="I305" s="124" t="s">
        <v>2973</v>
      </c>
      <c r="J305" s="126">
        <v>17</v>
      </c>
      <c r="K305" s="127">
        <v>1782</v>
      </c>
      <c r="L305" s="124" t="s">
        <v>3672</v>
      </c>
      <c r="M305" s="128" t="s">
        <v>3593</v>
      </c>
      <c r="N305" s="128"/>
      <c r="O305" s="129">
        <v>558851.02</v>
      </c>
      <c r="P305" s="129">
        <v>1965.35</v>
      </c>
      <c r="Q305" s="130">
        <v>1782</v>
      </c>
      <c r="R305" s="129">
        <v>5</v>
      </c>
      <c r="S305" s="129">
        <v>1</v>
      </c>
      <c r="T305" s="128" t="s">
        <v>2948</v>
      </c>
      <c r="U305" s="128" t="s">
        <v>3673</v>
      </c>
      <c r="V305" s="131" t="s">
        <v>3674</v>
      </c>
      <c r="W305" s="132" t="s">
        <v>3675</v>
      </c>
    </row>
    <row r="306" spans="1:23" ht="30" customHeight="1" x14ac:dyDescent="0.3">
      <c r="A306" s="122">
        <v>178322</v>
      </c>
      <c r="B306" s="123" t="s">
        <v>1115</v>
      </c>
      <c r="C306" s="124" t="s">
        <v>3676</v>
      </c>
      <c r="D306" s="125" t="s">
        <v>2957</v>
      </c>
      <c r="E306" s="124" t="s">
        <v>1116</v>
      </c>
      <c r="F306" s="124"/>
      <c r="G306" s="124" t="s">
        <v>1117</v>
      </c>
      <c r="H306" s="124" t="s">
        <v>2973</v>
      </c>
      <c r="I306" s="124" t="s">
        <v>2973</v>
      </c>
      <c r="J306" s="126">
        <v>17</v>
      </c>
      <c r="K306" s="127">
        <v>1783</v>
      </c>
      <c r="L306" s="124" t="s">
        <v>5885</v>
      </c>
      <c r="M306" s="128" t="s">
        <v>3006</v>
      </c>
      <c r="N306" s="128"/>
      <c r="O306" s="129">
        <v>148789.75</v>
      </c>
      <c r="P306" s="129">
        <v>4390.04</v>
      </c>
      <c r="Q306" s="130">
        <v>1783</v>
      </c>
      <c r="R306" s="129">
        <v>16</v>
      </c>
      <c r="S306" s="129">
        <v>3</v>
      </c>
      <c r="T306" s="128" t="s">
        <v>2948</v>
      </c>
      <c r="U306" s="128" t="s">
        <v>3677</v>
      </c>
      <c r="V306" s="131">
        <v>17885</v>
      </c>
      <c r="W306" s="132">
        <v>17830</v>
      </c>
    </row>
    <row r="307" spans="1:23" ht="30" customHeight="1" x14ac:dyDescent="0.3">
      <c r="A307" s="122">
        <v>178960</v>
      </c>
      <c r="B307" s="123" t="s">
        <v>1118</v>
      </c>
      <c r="C307" s="124" t="s">
        <v>3678</v>
      </c>
      <c r="D307" s="125" t="s">
        <v>2957</v>
      </c>
      <c r="E307" s="124" t="s">
        <v>5599</v>
      </c>
      <c r="F307" s="124"/>
      <c r="G307" s="124" t="s">
        <v>138</v>
      </c>
      <c r="H307" s="124" t="e">
        <v>#N/A</v>
      </c>
      <c r="I307" s="124" t="e">
        <v>#N/A</v>
      </c>
      <c r="J307" s="126">
        <v>17</v>
      </c>
      <c r="K307" s="127">
        <v>1775</v>
      </c>
      <c r="L307" s="124" t="s">
        <v>3658</v>
      </c>
      <c r="M307" s="128" t="s">
        <v>3006</v>
      </c>
      <c r="N307" s="128"/>
      <c r="O307" s="129">
        <v>4634511.67</v>
      </c>
      <c r="P307" s="129">
        <v>14171.82</v>
      </c>
      <c r="Q307" s="130">
        <v>1775</v>
      </c>
      <c r="R307" s="129">
        <v>1</v>
      </c>
      <c r="S307" s="129">
        <v>1</v>
      </c>
      <c r="T307" s="128" t="s">
        <v>2948</v>
      </c>
      <c r="U307" s="128" t="s">
        <v>3679</v>
      </c>
      <c r="V307" s="131">
        <v>17897</v>
      </c>
      <c r="W307" s="132" t="s">
        <v>5886</v>
      </c>
    </row>
    <row r="308" spans="1:23" ht="30" customHeight="1" x14ac:dyDescent="0.3">
      <c r="A308" s="122">
        <v>179001</v>
      </c>
      <c r="B308" s="123" t="s">
        <v>1119</v>
      </c>
      <c r="C308" s="124" t="s">
        <v>3680</v>
      </c>
      <c r="D308" s="125" t="s">
        <v>2957</v>
      </c>
      <c r="E308" s="124" t="s">
        <v>1120</v>
      </c>
      <c r="F308" s="124"/>
      <c r="G308" s="124" t="s">
        <v>1121</v>
      </c>
      <c r="H308" s="124" t="s">
        <v>2973</v>
      </c>
      <c r="I308" s="124" t="s">
        <v>2973</v>
      </c>
      <c r="J308" s="126">
        <v>17</v>
      </c>
      <c r="K308" s="127">
        <v>1736</v>
      </c>
      <c r="L308" s="124" t="s">
        <v>3681</v>
      </c>
      <c r="M308" s="128" t="s">
        <v>3006</v>
      </c>
      <c r="N308" s="128"/>
      <c r="O308" s="129">
        <v>153295.1</v>
      </c>
      <c r="P308" s="129"/>
      <c r="Q308" s="130">
        <v>1799</v>
      </c>
      <c r="R308" s="129">
        <v>16</v>
      </c>
      <c r="S308" s="129">
        <v>3</v>
      </c>
      <c r="T308" s="128" t="s">
        <v>2948</v>
      </c>
      <c r="U308" s="128" t="s">
        <v>3682</v>
      </c>
      <c r="V308" s="131" t="s">
        <v>3683</v>
      </c>
      <c r="W308" s="132"/>
    </row>
    <row r="309" spans="1:23" ht="30" customHeight="1" x14ac:dyDescent="0.3">
      <c r="A309" s="122">
        <v>179019</v>
      </c>
      <c r="B309" s="123" t="s">
        <v>1122</v>
      </c>
      <c r="C309" s="124" t="s">
        <v>3684</v>
      </c>
      <c r="D309" s="125" t="s">
        <v>2957</v>
      </c>
      <c r="E309" s="124" t="s">
        <v>1123</v>
      </c>
      <c r="F309" s="124"/>
      <c r="G309" s="124" t="s">
        <v>1124</v>
      </c>
      <c r="H309" s="124" t="s">
        <v>2973</v>
      </c>
      <c r="I309" s="124" t="s">
        <v>2973</v>
      </c>
      <c r="J309" s="126">
        <v>17</v>
      </c>
      <c r="K309" s="127">
        <v>1736</v>
      </c>
      <c r="L309" s="124" t="s">
        <v>3681</v>
      </c>
      <c r="M309" s="128" t="s">
        <v>3006</v>
      </c>
      <c r="N309" s="128"/>
      <c r="O309" s="129">
        <v>153295.1</v>
      </c>
      <c r="P309" s="129"/>
      <c r="Q309" s="130">
        <v>1799</v>
      </c>
      <c r="R309" s="129">
        <v>16</v>
      </c>
      <c r="S309" s="129">
        <v>3</v>
      </c>
      <c r="T309" s="128" t="s">
        <v>2948</v>
      </c>
      <c r="U309" s="128" t="s">
        <v>3685</v>
      </c>
      <c r="V309" s="131">
        <v>17816</v>
      </c>
      <c r="W309" s="132"/>
    </row>
    <row r="310" spans="1:23" ht="30" customHeight="1" x14ac:dyDescent="0.3">
      <c r="A310" s="122">
        <v>179021</v>
      </c>
      <c r="B310" s="123" t="s">
        <v>1125</v>
      </c>
      <c r="C310" s="124" t="s">
        <v>3686</v>
      </c>
      <c r="D310" s="125" t="s">
        <v>2957</v>
      </c>
      <c r="E310" s="124" t="s">
        <v>1126</v>
      </c>
      <c r="F310" s="124"/>
      <c r="G310" s="124" t="s">
        <v>1127</v>
      </c>
      <c r="H310" s="124" t="s">
        <v>2973</v>
      </c>
      <c r="I310" s="124" t="s">
        <v>2973</v>
      </c>
      <c r="J310" s="126">
        <v>17</v>
      </c>
      <c r="K310" s="127">
        <v>1736</v>
      </c>
      <c r="L310" s="124" t="s">
        <v>3681</v>
      </c>
      <c r="M310" s="128" t="s">
        <v>3006</v>
      </c>
      <c r="N310" s="128"/>
      <c r="O310" s="129">
        <v>153295.1</v>
      </c>
      <c r="P310" s="129"/>
      <c r="Q310" s="130">
        <v>1799</v>
      </c>
      <c r="R310" s="129">
        <v>16</v>
      </c>
      <c r="S310" s="129">
        <v>3</v>
      </c>
      <c r="T310" s="128" t="s">
        <v>2948</v>
      </c>
      <c r="U310" s="128" t="s">
        <v>3687</v>
      </c>
      <c r="V310" s="131">
        <v>17952</v>
      </c>
      <c r="W310" s="132"/>
    </row>
    <row r="311" spans="1:23" ht="30" customHeight="1" x14ac:dyDescent="0.3">
      <c r="A311" s="122">
        <v>179022</v>
      </c>
      <c r="B311" s="123" t="s">
        <v>1128</v>
      </c>
      <c r="C311" s="124" t="s">
        <v>3688</v>
      </c>
      <c r="D311" s="125" t="s">
        <v>2957</v>
      </c>
      <c r="E311" s="124" t="s">
        <v>1129</v>
      </c>
      <c r="F311" s="124"/>
      <c r="G311" s="124" t="s">
        <v>1130</v>
      </c>
      <c r="H311" s="124" t="s">
        <v>2973</v>
      </c>
      <c r="I311" s="124" t="s">
        <v>2973</v>
      </c>
      <c r="J311" s="126">
        <v>17</v>
      </c>
      <c r="K311" s="127">
        <v>1790</v>
      </c>
      <c r="L311" s="124" t="s">
        <v>3689</v>
      </c>
      <c r="M311" s="128" t="s">
        <v>3006</v>
      </c>
      <c r="N311" s="128"/>
      <c r="O311" s="129">
        <v>199544.24</v>
      </c>
      <c r="P311" s="129">
        <v>1301.8599999999999</v>
      </c>
      <c r="Q311" s="130">
        <v>1790</v>
      </c>
      <c r="R311" s="129">
        <v>250</v>
      </c>
      <c r="S311" s="129">
        <v>1</v>
      </c>
      <c r="T311" s="128" t="s">
        <v>2948</v>
      </c>
      <c r="U311" s="128" t="s">
        <v>3690</v>
      </c>
      <c r="V311" s="131">
        <v>17908</v>
      </c>
      <c r="W311" s="132"/>
    </row>
    <row r="312" spans="1:23" ht="30" customHeight="1" x14ac:dyDescent="0.3">
      <c r="A312" s="122">
        <v>179023</v>
      </c>
      <c r="B312" s="123" t="s">
        <v>1131</v>
      </c>
      <c r="C312" s="124" t="s">
        <v>3691</v>
      </c>
      <c r="D312" s="125" t="s">
        <v>2957</v>
      </c>
      <c r="E312" s="124" t="s">
        <v>1132</v>
      </c>
      <c r="F312" s="124" t="s">
        <v>3692</v>
      </c>
      <c r="G312" s="124" t="s">
        <v>1133</v>
      </c>
      <c r="H312" s="124" t="s">
        <v>2973</v>
      </c>
      <c r="I312" s="124" t="s">
        <v>2973</v>
      </c>
      <c r="J312" s="126">
        <v>17</v>
      </c>
      <c r="K312" s="127">
        <v>1790</v>
      </c>
      <c r="L312" s="124" t="s">
        <v>3689</v>
      </c>
      <c r="M312" s="128" t="s">
        <v>3006</v>
      </c>
      <c r="N312" s="128"/>
      <c r="O312" s="129">
        <v>199544.24</v>
      </c>
      <c r="P312" s="129">
        <v>1301.8599999999999</v>
      </c>
      <c r="Q312" s="130">
        <v>1790</v>
      </c>
      <c r="R312" s="129">
        <v>250</v>
      </c>
      <c r="S312" s="129">
        <v>1</v>
      </c>
      <c r="T312" s="128" t="s">
        <v>2948</v>
      </c>
      <c r="U312" s="128" t="s">
        <v>3693</v>
      </c>
      <c r="V312" s="131">
        <v>17976</v>
      </c>
      <c r="W312" s="132"/>
    </row>
    <row r="313" spans="1:23" ht="30" customHeight="1" x14ac:dyDescent="0.3">
      <c r="A313" s="122">
        <v>179024</v>
      </c>
      <c r="B313" s="123" t="s">
        <v>1134</v>
      </c>
      <c r="C313" s="124" t="s">
        <v>3694</v>
      </c>
      <c r="D313" s="125" t="s">
        <v>2957</v>
      </c>
      <c r="E313" s="124" t="s">
        <v>1135</v>
      </c>
      <c r="F313" s="124"/>
      <c r="G313" s="124" t="s">
        <v>1136</v>
      </c>
      <c r="H313" s="124" t="s">
        <v>2973</v>
      </c>
      <c r="I313" s="124" t="s">
        <v>2973</v>
      </c>
      <c r="J313" s="126">
        <v>17</v>
      </c>
      <c r="K313" s="127">
        <v>1736</v>
      </c>
      <c r="L313" s="124" t="s">
        <v>3681</v>
      </c>
      <c r="M313" s="128" t="s">
        <v>3006</v>
      </c>
      <c r="N313" s="128"/>
      <c r="O313" s="129">
        <v>153295.1</v>
      </c>
      <c r="P313" s="129"/>
      <c r="Q313" s="130">
        <v>1799</v>
      </c>
      <c r="R313" s="129">
        <v>16</v>
      </c>
      <c r="S313" s="129">
        <v>3</v>
      </c>
      <c r="T313" s="128" t="s">
        <v>2948</v>
      </c>
      <c r="U313" s="128" t="s">
        <v>3695</v>
      </c>
      <c r="V313" s="131">
        <v>17949</v>
      </c>
      <c r="W313" s="132"/>
    </row>
    <row r="314" spans="1:23" ht="30" customHeight="1" x14ac:dyDescent="0.3">
      <c r="A314" s="122">
        <v>179025</v>
      </c>
      <c r="B314" s="123" t="s">
        <v>1137</v>
      </c>
      <c r="C314" s="124" t="s">
        <v>3696</v>
      </c>
      <c r="D314" s="125" t="s">
        <v>2957</v>
      </c>
      <c r="E314" s="124" t="s">
        <v>1138</v>
      </c>
      <c r="F314" s="124" t="s">
        <v>5887</v>
      </c>
      <c r="G314" s="124" t="s">
        <v>1139</v>
      </c>
      <c r="H314" s="124" t="s">
        <v>2973</v>
      </c>
      <c r="I314" s="124" t="s">
        <v>2973</v>
      </c>
      <c r="J314" s="126">
        <v>17</v>
      </c>
      <c r="K314" s="127">
        <v>1790</v>
      </c>
      <c r="L314" s="124" t="s">
        <v>3689</v>
      </c>
      <c r="M314" s="128" t="s">
        <v>3006</v>
      </c>
      <c r="N314" s="128"/>
      <c r="O314" s="129">
        <v>199544.24</v>
      </c>
      <c r="P314" s="129">
        <v>1301.8599999999999</v>
      </c>
      <c r="Q314" s="130">
        <v>1790</v>
      </c>
      <c r="R314" s="129">
        <v>250</v>
      </c>
      <c r="S314" s="129">
        <v>1</v>
      </c>
      <c r="T314" s="128" t="s">
        <v>2948</v>
      </c>
      <c r="U314" s="128" t="s">
        <v>3697</v>
      </c>
      <c r="V314" s="131">
        <v>17954</v>
      </c>
      <c r="W314" s="132"/>
    </row>
    <row r="315" spans="1:23" ht="30" customHeight="1" x14ac:dyDescent="0.3">
      <c r="A315" s="122">
        <v>179026</v>
      </c>
      <c r="B315" s="123" t="s">
        <v>1140</v>
      </c>
      <c r="C315" s="124" t="s">
        <v>1140</v>
      </c>
      <c r="D315" s="125" t="s">
        <v>2957</v>
      </c>
      <c r="E315" s="124" t="s">
        <v>1141</v>
      </c>
      <c r="F315" s="124" t="s">
        <v>5888</v>
      </c>
      <c r="G315" s="124" t="s">
        <v>1142</v>
      </c>
      <c r="H315" s="124" t="s">
        <v>2973</v>
      </c>
      <c r="I315" s="124" t="s">
        <v>2973</v>
      </c>
      <c r="J315" s="126">
        <v>17</v>
      </c>
      <c r="K315" s="127">
        <v>1736</v>
      </c>
      <c r="L315" s="124" t="s">
        <v>3681</v>
      </c>
      <c r="M315" s="128" t="s">
        <v>3006</v>
      </c>
      <c r="N315" s="128"/>
      <c r="O315" s="129">
        <v>153295.1</v>
      </c>
      <c r="P315" s="129"/>
      <c r="Q315" s="130">
        <v>1799</v>
      </c>
      <c r="R315" s="129">
        <v>16</v>
      </c>
      <c r="S315" s="129">
        <v>3</v>
      </c>
      <c r="T315" s="128" t="s">
        <v>2948</v>
      </c>
      <c r="U315" s="128" t="s">
        <v>3698</v>
      </c>
      <c r="V315" s="131">
        <v>17965</v>
      </c>
      <c r="W315" s="132"/>
    </row>
    <row r="316" spans="1:23" ht="30" customHeight="1" x14ac:dyDescent="0.3">
      <c r="A316" s="122">
        <v>179027</v>
      </c>
      <c r="B316" s="123" t="s">
        <v>1143</v>
      </c>
      <c r="C316" s="124" t="s">
        <v>3699</v>
      </c>
      <c r="D316" s="125" t="s">
        <v>2957</v>
      </c>
      <c r="E316" s="124" t="s">
        <v>1144</v>
      </c>
      <c r="F316" s="124"/>
      <c r="G316" s="124" t="s">
        <v>1145</v>
      </c>
      <c r="H316" s="124" t="s">
        <v>2973</v>
      </c>
      <c r="I316" s="124" t="s">
        <v>2973</v>
      </c>
      <c r="J316" s="126">
        <v>17</v>
      </c>
      <c r="K316" s="127">
        <v>1734</v>
      </c>
      <c r="L316" s="124" t="s">
        <v>5846</v>
      </c>
      <c r="M316" s="128" t="s">
        <v>2947</v>
      </c>
      <c r="N316" s="128"/>
      <c r="O316" s="129">
        <v>25341.83</v>
      </c>
      <c r="P316" s="129">
        <v>883.52</v>
      </c>
      <c r="Q316" s="130">
        <v>1734</v>
      </c>
      <c r="R316" s="129">
        <v>1</v>
      </c>
      <c r="S316" s="129">
        <v>1</v>
      </c>
      <c r="T316" s="128" t="s">
        <v>2948</v>
      </c>
      <c r="U316" s="128"/>
      <c r="V316" s="131">
        <v>17966</v>
      </c>
      <c r="W316" s="132"/>
    </row>
    <row r="317" spans="1:23" ht="30" customHeight="1" x14ac:dyDescent="0.3">
      <c r="A317" s="122">
        <v>179028</v>
      </c>
      <c r="B317" s="123" t="s">
        <v>1146</v>
      </c>
      <c r="C317" s="124" t="s">
        <v>3700</v>
      </c>
      <c r="D317" s="125" t="s">
        <v>2957</v>
      </c>
      <c r="E317" s="124" t="s">
        <v>1147</v>
      </c>
      <c r="F317" s="124"/>
      <c r="G317" s="124" t="s">
        <v>1148</v>
      </c>
      <c r="H317" s="124" t="s">
        <v>2973</v>
      </c>
      <c r="I317" s="124" t="s">
        <v>2973</v>
      </c>
      <c r="J317" s="126">
        <v>17</v>
      </c>
      <c r="K317" s="127">
        <v>1790</v>
      </c>
      <c r="L317" s="124" t="s">
        <v>3689</v>
      </c>
      <c r="M317" s="128" t="s">
        <v>3006</v>
      </c>
      <c r="N317" s="128"/>
      <c r="O317" s="129">
        <v>199544.24</v>
      </c>
      <c r="P317" s="129">
        <v>1301.8599999999999</v>
      </c>
      <c r="Q317" s="130">
        <v>1790</v>
      </c>
      <c r="R317" s="129">
        <v>250</v>
      </c>
      <c r="S317" s="129">
        <v>1</v>
      </c>
      <c r="T317" s="128" t="s">
        <v>2948</v>
      </c>
      <c r="U317" s="128" t="s">
        <v>3701</v>
      </c>
      <c r="V317" s="131">
        <v>17720</v>
      </c>
      <c r="W317" s="132">
        <v>17420</v>
      </c>
    </row>
    <row r="318" spans="1:23" ht="30" customHeight="1" x14ac:dyDescent="0.3">
      <c r="A318" s="122">
        <v>179029</v>
      </c>
      <c r="B318" s="123" t="s">
        <v>1149</v>
      </c>
      <c r="C318" s="124" t="s">
        <v>3702</v>
      </c>
      <c r="D318" s="125" t="s">
        <v>2957</v>
      </c>
      <c r="E318" s="124" t="s">
        <v>1150</v>
      </c>
      <c r="F318" s="124"/>
      <c r="G318" s="124" t="s">
        <v>1151</v>
      </c>
      <c r="H318" s="124" t="s">
        <v>2973</v>
      </c>
      <c r="I318" s="124" t="s">
        <v>2973</v>
      </c>
      <c r="J318" s="126">
        <v>17</v>
      </c>
      <c r="K318" s="127">
        <v>1790</v>
      </c>
      <c r="L318" s="124" t="s">
        <v>3689</v>
      </c>
      <c r="M318" s="128" t="s">
        <v>3006</v>
      </c>
      <c r="N318" s="128"/>
      <c r="O318" s="129">
        <v>199544.24</v>
      </c>
      <c r="P318" s="129">
        <v>1301.8599999999999</v>
      </c>
      <c r="Q318" s="130">
        <v>1790</v>
      </c>
      <c r="R318" s="129">
        <v>250</v>
      </c>
      <c r="S318" s="129">
        <v>1</v>
      </c>
      <c r="T318" s="128" t="s">
        <v>2948</v>
      </c>
      <c r="U318" s="128" t="s">
        <v>3703</v>
      </c>
      <c r="V318" s="131">
        <v>17988</v>
      </c>
      <c r="W318" s="132"/>
    </row>
    <row r="319" spans="1:23" ht="30" customHeight="1" x14ac:dyDescent="0.3">
      <c r="A319" s="122">
        <v>179050</v>
      </c>
      <c r="B319" s="123" t="s">
        <v>1152</v>
      </c>
      <c r="C319" s="124" t="s">
        <v>1152</v>
      </c>
      <c r="D319" s="125" t="s">
        <v>2957</v>
      </c>
      <c r="E319" s="124" t="s">
        <v>1153</v>
      </c>
      <c r="F319" s="124"/>
      <c r="G319" s="124" t="s">
        <v>1154</v>
      </c>
      <c r="H319" s="124" t="s">
        <v>2973</v>
      </c>
      <c r="I319" s="124" t="s">
        <v>2973</v>
      </c>
      <c r="J319" s="126">
        <v>17</v>
      </c>
      <c r="K319" s="127">
        <v>1725</v>
      </c>
      <c r="L319" s="124" t="s">
        <v>3704</v>
      </c>
      <c r="M319" s="128" t="s">
        <v>3006</v>
      </c>
      <c r="N319" s="128"/>
      <c r="O319" s="129">
        <v>1201658.31</v>
      </c>
      <c r="P319" s="129">
        <v>20913.45</v>
      </c>
      <c r="Q319" s="130">
        <v>1725</v>
      </c>
      <c r="R319" s="129">
        <v>1</v>
      </c>
      <c r="S319" s="129">
        <v>1</v>
      </c>
      <c r="T319" s="128" t="s">
        <v>2948</v>
      </c>
      <c r="U319" s="128" t="s">
        <v>3705</v>
      </c>
      <c r="V319" s="131">
        <v>17905</v>
      </c>
      <c r="W319" s="132">
        <v>17955</v>
      </c>
    </row>
    <row r="320" spans="1:23" ht="30" customHeight="1" x14ac:dyDescent="0.3">
      <c r="A320" s="122">
        <v>179219</v>
      </c>
      <c r="B320" s="123" t="s">
        <v>1155</v>
      </c>
      <c r="C320" s="124" t="s">
        <v>3706</v>
      </c>
      <c r="D320" s="125" t="s">
        <v>2957</v>
      </c>
      <c r="E320" s="124" t="s">
        <v>1156</v>
      </c>
      <c r="F320" s="124"/>
      <c r="G320" s="124" t="s">
        <v>1157</v>
      </c>
      <c r="H320" s="124" t="s">
        <v>5889</v>
      </c>
      <c r="I320" s="124" t="s">
        <v>2973</v>
      </c>
      <c r="J320" s="126">
        <v>17</v>
      </c>
      <c r="K320" s="127">
        <v>1734</v>
      </c>
      <c r="L320" s="124" t="s">
        <v>5846</v>
      </c>
      <c r="M320" s="128" t="s">
        <v>2947</v>
      </c>
      <c r="N320" s="128"/>
      <c r="O320" s="129">
        <v>25341.83</v>
      </c>
      <c r="P320" s="129">
        <v>883.52</v>
      </c>
      <c r="Q320" s="130">
        <v>1734</v>
      </c>
      <c r="R320" s="129">
        <v>1</v>
      </c>
      <c r="S320" s="129">
        <v>1</v>
      </c>
      <c r="T320" s="128" t="s">
        <v>2948</v>
      </c>
      <c r="U320" s="128" t="s">
        <v>3707</v>
      </c>
      <c r="V320" s="131">
        <v>17963</v>
      </c>
      <c r="W320" s="132"/>
    </row>
    <row r="321" spans="1:23" ht="30" customHeight="1" x14ac:dyDescent="0.3">
      <c r="A321" s="122">
        <v>179221</v>
      </c>
      <c r="B321" s="123" t="s">
        <v>1158</v>
      </c>
      <c r="C321" s="124" t="s">
        <v>3708</v>
      </c>
      <c r="D321" s="125" t="s">
        <v>2957</v>
      </c>
      <c r="E321" s="124" t="s">
        <v>1159</v>
      </c>
      <c r="F321" s="124"/>
      <c r="G321" s="124" t="s">
        <v>1160</v>
      </c>
      <c r="H321" s="124" t="s">
        <v>2973</v>
      </c>
      <c r="I321" s="124" t="s">
        <v>2973</v>
      </c>
      <c r="J321" s="126">
        <v>17</v>
      </c>
      <c r="K321" s="127">
        <v>1792</v>
      </c>
      <c r="L321" s="124" t="s">
        <v>3709</v>
      </c>
      <c r="M321" s="128" t="s">
        <v>3006</v>
      </c>
      <c r="N321" s="128"/>
      <c r="O321" s="129">
        <v>3608510.37</v>
      </c>
      <c r="P321" s="129">
        <v>30299.56</v>
      </c>
      <c r="Q321" s="130">
        <v>1792</v>
      </c>
      <c r="R321" s="129">
        <v>1</v>
      </c>
      <c r="S321" s="129">
        <v>1</v>
      </c>
      <c r="T321" s="128" t="s">
        <v>2948</v>
      </c>
      <c r="U321" s="128" t="s">
        <v>3710</v>
      </c>
      <c r="V321" s="131">
        <v>17911</v>
      </c>
      <c r="W321" s="132">
        <v>17926</v>
      </c>
    </row>
    <row r="322" spans="1:23" ht="30" customHeight="1" x14ac:dyDescent="0.3">
      <c r="A322" s="122">
        <v>179371</v>
      </c>
      <c r="B322" s="123" t="s">
        <v>1161</v>
      </c>
      <c r="C322" s="124" t="s">
        <v>3711</v>
      </c>
      <c r="D322" s="125" t="s">
        <v>2957</v>
      </c>
      <c r="E322" s="124" t="s">
        <v>1162</v>
      </c>
      <c r="F322" s="124" t="s">
        <v>3712</v>
      </c>
      <c r="G322" s="124" t="s">
        <v>1163</v>
      </c>
      <c r="H322" s="124" t="s">
        <v>5890</v>
      </c>
      <c r="I322" s="124" t="s">
        <v>2973</v>
      </c>
      <c r="J322" s="126">
        <v>17</v>
      </c>
      <c r="K322" s="127">
        <v>1736</v>
      </c>
      <c r="L322" s="124" t="s">
        <v>3681</v>
      </c>
      <c r="M322" s="128" t="s">
        <v>3006</v>
      </c>
      <c r="N322" s="128"/>
      <c r="O322" s="129">
        <v>153295.1</v>
      </c>
      <c r="P322" s="129"/>
      <c r="Q322" s="130">
        <v>1799</v>
      </c>
      <c r="R322" s="129">
        <v>16</v>
      </c>
      <c r="S322" s="129">
        <v>3</v>
      </c>
      <c r="T322" s="128" t="s">
        <v>2948</v>
      </c>
      <c r="U322" s="128" t="s">
        <v>3713</v>
      </c>
      <c r="V322" s="131" t="s">
        <v>3714</v>
      </c>
      <c r="W322" s="132"/>
    </row>
    <row r="323" spans="1:23" ht="30" customHeight="1" x14ac:dyDescent="0.3">
      <c r="A323" s="122">
        <v>179475</v>
      </c>
      <c r="B323" s="123" t="s">
        <v>1164</v>
      </c>
      <c r="C323" s="124" t="s">
        <v>3715</v>
      </c>
      <c r="D323" s="125" t="s">
        <v>2957</v>
      </c>
      <c r="E323" s="124" t="s">
        <v>1165</v>
      </c>
      <c r="F323" s="124"/>
      <c r="G323" s="124" t="s">
        <v>1166</v>
      </c>
      <c r="H323" s="124" t="s">
        <v>5867</v>
      </c>
      <c r="I323" s="124" t="s">
        <v>5868</v>
      </c>
      <c r="J323" s="126">
        <v>17</v>
      </c>
      <c r="K323" s="127">
        <v>1750</v>
      </c>
      <c r="L323" s="124" t="s">
        <v>3716</v>
      </c>
      <c r="M323" s="128" t="s">
        <v>3593</v>
      </c>
      <c r="N323" s="128"/>
      <c r="O323" s="129">
        <v>96206.88</v>
      </c>
      <c r="P323" s="129">
        <v>407.88</v>
      </c>
      <c r="Q323" s="130">
        <v>1750</v>
      </c>
      <c r="R323" s="129">
        <v>90</v>
      </c>
      <c r="S323" s="129">
        <v>20</v>
      </c>
      <c r="T323" s="128" t="s">
        <v>2948</v>
      </c>
      <c r="U323" s="128" t="s">
        <v>3717</v>
      </c>
      <c r="V323" s="131">
        <v>17814</v>
      </c>
      <c r="W323" s="132" t="s">
        <v>3718</v>
      </c>
    </row>
    <row r="324" spans="1:23" ht="30" customHeight="1" x14ac:dyDescent="0.3">
      <c r="A324" s="122">
        <v>179476</v>
      </c>
      <c r="B324" s="123" t="s">
        <v>1167</v>
      </c>
      <c r="C324" s="124" t="s">
        <v>1167</v>
      </c>
      <c r="D324" s="125" t="s">
        <v>2957</v>
      </c>
      <c r="E324" s="124" t="s">
        <v>1168</v>
      </c>
      <c r="F324" s="124"/>
      <c r="G324" s="124" t="s">
        <v>1169</v>
      </c>
      <c r="H324" s="124" t="s">
        <v>5867</v>
      </c>
      <c r="I324" s="124" t="s">
        <v>5868</v>
      </c>
      <c r="J324" s="126">
        <v>17</v>
      </c>
      <c r="K324" s="127">
        <v>1758</v>
      </c>
      <c r="L324" s="124" t="s">
        <v>3621</v>
      </c>
      <c r="M324" s="128" t="s">
        <v>3593</v>
      </c>
      <c r="N324" s="128"/>
      <c r="O324" s="129">
        <v>167027.26</v>
      </c>
      <c r="P324" s="129">
        <v>632.61</v>
      </c>
      <c r="Q324" s="130">
        <v>1758</v>
      </c>
      <c r="R324" s="129">
        <v>11</v>
      </c>
      <c r="S324" s="129">
        <v>5</v>
      </c>
      <c r="T324" s="128" t="s">
        <v>2948</v>
      </c>
      <c r="U324" s="128" t="s">
        <v>3719</v>
      </c>
      <c r="V324" s="131" t="s">
        <v>3720</v>
      </c>
      <c r="W324" s="132" t="s">
        <v>3721</v>
      </c>
    </row>
    <row r="325" spans="1:23" ht="30" customHeight="1" x14ac:dyDescent="0.3">
      <c r="A325" s="122">
        <v>179477</v>
      </c>
      <c r="B325" s="123" t="s">
        <v>1170</v>
      </c>
      <c r="C325" s="124" t="s">
        <v>3722</v>
      </c>
      <c r="D325" s="125" t="s">
        <v>2957</v>
      </c>
      <c r="E325" s="124" t="s">
        <v>1171</v>
      </c>
      <c r="F325" s="124" t="s">
        <v>5891</v>
      </c>
      <c r="G325" s="124" t="s">
        <v>1172</v>
      </c>
      <c r="H325" s="124" t="s">
        <v>5867</v>
      </c>
      <c r="I325" s="124" t="s">
        <v>5868</v>
      </c>
      <c r="J325" s="126">
        <v>17</v>
      </c>
      <c r="K325" s="127">
        <v>1761</v>
      </c>
      <c r="L325" s="124" t="s">
        <v>3723</v>
      </c>
      <c r="M325" s="128" t="s">
        <v>3593</v>
      </c>
      <c r="N325" s="128"/>
      <c r="O325" s="129">
        <v>8755.26</v>
      </c>
      <c r="P325" s="129">
        <v>183.23</v>
      </c>
      <c r="Q325" s="130">
        <v>1761</v>
      </c>
      <c r="R325" s="129">
        <v>16</v>
      </c>
      <c r="S325" s="129">
        <v>5</v>
      </c>
      <c r="T325" s="128" t="s">
        <v>2948</v>
      </c>
      <c r="U325" s="128" t="s">
        <v>3724</v>
      </c>
      <c r="V325" s="131">
        <v>17884</v>
      </c>
      <c r="W325" s="132">
        <v>17610</v>
      </c>
    </row>
    <row r="326" spans="1:23" ht="30" customHeight="1" x14ac:dyDescent="0.3">
      <c r="A326" s="122">
        <v>179481</v>
      </c>
      <c r="B326" s="123" t="s">
        <v>1173</v>
      </c>
      <c r="C326" s="124" t="s">
        <v>3725</v>
      </c>
      <c r="D326" s="125" t="s">
        <v>2957</v>
      </c>
      <c r="E326" s="124" t="s">
        <v>1174</v>
      </c>
      <c r="F326" s="124" t="s">
        <v>5892</v>
      </c>
      <c r="G326" s="124" t="s">
        <v>1175</v>
      </c>
      <c r="H326" s="124" t="s">
        <v>5893</v>
      </c>
      <c r="I326" s="124" t="s">
        <v>5894</v>
      </c>
      <c r="J326" s="126">
        <v>17</v>
      </c>
      <c r="K326" s="127">
        <v>1793</v>
      </c>
      <c r="L326" s="124" t="s">
        <v>3726</v>
      </c>
      <c r="M326" s="128" t="s">
        <v>3006</v>
      </c>
      <c r="N326" s="128"/>
      <c r="O326" s="129" t="s">
        <v>5877</v>
      </c>
      <c r="P326" s="129">
        <v>0</v>
      </c>
      <c r="Q326" s="130">
        <v>1793</v>
      </c>
      <c r="R326" s="129">
        <v>1</v>
      </c>
      <c r="S326" s="129">
        <v>1</v>
      </c>
      <c r="T326" s="128" t="s">
        <v>2948</v>
      </c>
      <c r="U326" s="128" t="s">
        <v>3727</v>
      </c>
      <c r="V326" s="131">
        <v>17914</v>
      </c>
      <c r="W326" s="132">
        <v>17937</v>
      </c>
    </row>
    <row r="327" spans="1:23" ht="30" customHeight="1" x14ac:dyDescent="0.3">
      <c r="A327" s="122">
        <v>179511</v>
      </c>
      <c r="B327" s="123" t="s">
        <v>1176</v>
      </c>
      <c r="C327" s="124" t="s">
        <v>3728</v>
      </c>
      <c r="D327" s="125" t="s">
        <v>2957</v>
      </c>
      <c r="E327" s="124" t="s">
        <v>1177</v>
      </c>
      <c r="F327" s="124"/>
      <c r="G327" s="124" t="s">
        <v>1178</v>
      </c>
      <c r="H327" s="124" t="s">
        <v>5716</v>
      </c>
      <c r="I327" s="124" t="s">
        <v>2973</v>
      </c>
      <c r="J327" s="126">
        <v>17</v>
      </c>
      <c r="K327" s="127">
        <v>1795</v>
      </c>
      <c r="L327" s="124" t="s">
        <v>5895</v>
      </c>
      <c r="M327" s="128" t="s">
        <v>112</v>
      </c>
      <c r="N327" s="128"/>
      <c r="O327" s="129">
        <v>365.48</v>
      </c>
      <c r="P327" s="129">
        <v>0.3</v>
      </c>
      <c r="Q327" s="130">
        <v>1795</v>
      </c>
      <c r="R327" s="129">
        <v>1</v>
      </c>
      <c r="S327" s="129">
        <v>1</v>
      </c>
      <c r="T327" s="128" t="s">
        <v>2948</v>
      </c>
      <c r="U327" s="128" t="s">
        <v>3729</v>
      </c>
      <c r="V327" s="131">
        <v>17981</v>
      </c>
      <c r="W327" s="132">
        <v>17951</v>
      </c>
    </row>
    <row r="328" spans="1:23" ht="30" customHeight="1" x14ac:dyDescent="0.3">
      <c r="A328" s="122">
        <v>179530</v>
      </c>
      <c r="B328" s="123" t="s">
        <v>3731</v>
      </c>
      <c r="C328" s="124" t="s">
        <v>3730</v>
      </c>
      <c r="D328" s="125" t="s">
        <v>3017</v>
      </c>
      <c r="E328" s="124" t="s">
        <v>5600</v>
      </c>
      <c r="F328" s="124"/>
      <c r="G328" s="124" t="s">
        <v>138</v>
      </c>
      <c r="H328" s="124" t="e">
        <v>#N/A</v>
      </c>
      <c r="I328" s="124" t="e">
        <v>#N/A</v>
      </c>
      <c r="J328" s="126">
        <v>17</v>
      </c>
      <c r="K328" s="127">
        <v>1726</v>
      </c>
      <c r="L328" s="124" t="s">
        <v>3731</v>
      </c>
      <c r="M328" s="128" t="s">
        <v>112</v>
      </c>
      <c r="N328" s="128"/>
      <c r="O328" s="129">
        <v>403.96</v>
      </c>
      <c r="P328" s="129">
        <v>14.27</v>
      </c>
      <c r="Q328" s="130">
        <v>1726</v>
      </c>
      <c r="R328" s="129">
        <v>1</v>
      </c>
      <c r="S328" s="129">
        <v>1</v>
      </c>
      <c r="T328" s="128" t="s">
        <v>2948</v>
      </c>
      <c r="U328" s="128" t="s">
        <v>3732</v>
      </c>
      <c r="V328" s="131"/>
      <c r="W328" s="132">
        <v>17953</v>
      </c>
    </row>
    <row r="329" spans="1:23" ht="30" customHeight="1" x14ac:dyDescent="0.3">
      <c r="A329" s="122">
        <v>179621</v>
      </c>
      <c r="B329" s="123" t="s">
        <v>1179</v>
      </c>
      <c r="C329" s="124" t="s">
        <v>3733</v>
      </c>
      <c r="D329" s="125" t="s">
        <v>2957</v>
      </c>
      <c r="E329" s="124" t="s">
        <v>1180</v>
      </c>
      <c r="F329" s="124" t="s">
        <v>5896</v>
      </c>
      <c r="G329" s="124" t="s">
        <v>1181</v>
      </c>
      <c r="H329" s="124" t="s">
        <v>2973</v>
      </c>
      <c r="I329" s="124" t="s">
        <v>2973</v>
      </c>
      <c r="J329" s="126">
        <v>17</v>
      </c>
      <c r="K329" s="127">
        <v>1796</v>
      </c>
      <c r="L329" s="124" t="s">
        <v>3734</v>
      </c>
      <c r="M329" s="128" t="s">
        <v>112</v>
      </c>
      <c r="N329" s="128"/>
      <c r="O329" s="129">
        <v>351.7</v>
      </c>
      <c r="P329" s="129">
        <v>0.8</v>
      </c>
      <c r="Q329" s="130">
        <v>1796</v>
      </c>
      <c r="R329" s="129">
        <v>880000</v>
      </c>
      <c r="S329" s="129">
        <v>52000</v>
      </c>
      <c r="T329" s="128" t="s">
        <v>2948</v>
      </c>
      <c r="U329" s="128" t="s">
        <v>3735</v>
      </c>
      <c r="V329" s="131">
        <v>17995</v>
      </c>
      <c r="W329" s="132">
        <v>17963</v>
      </c>
    </row>
    <row r="330" spans="1:23" ht="30" customHeight="1" x14ac:dyDescent="0.3">
      <c r="A330" s="122">
        <v>179723</v>
      </c>
      <c r="B330" s="123" t="s">
        <v>1182</v>
      </c>
      <c r="C330" s="124" t="s">
        <v>3736</v>
      </c>
      <c r="D330" s="125" t="s">
        <v>2957</v>
      </c>
      <c r="E330" s="124" t="s">
        <v>1183</v>
      </c>
      <c r="F330" s="124" t="s">
        <v>3737</v>
      </c>
      <c r="G330" s="124" t="s">
        <v>1184</v>
      </c>
      <c r="H330" s="124" t="s">
        <v>2973</v>
      </c>
      <c r="I330" s="124" t="s">
        <v>2973</v>
      </c>
      <c r="J330" s="126">
        <v>17</v>
      </c>
      <c r="K330" s="127">
        <v>1797</v>
      </c>
      <c r="L330" s="124" t="s">
        <v>3738</v>
      </c>
      <c r="M330" s="128" t="s">
        <v>3593</v>
      </c>
      <c r="N330" s="128"/>
      <c r="O330" s="129">
        <v>9329.01</v>
      </c>
      <c r="P330" s="129">
        <v>203.85</v>
      </c>
      <c r="Q330" s="130">
        <v>1797</v>
      </c>
      <c r="R330" s="129">
        <v>8</v>
      </c>
      <c r="S330" s="129">
        <v>5</v>
      </c>
      <c r="T330" s="128" t="s">
        <v>2948</v>
      </c>
      <c r="U330" s="128" t="s">
        <v>3739</v>
      </c>
      <c r="V330" s="131">
        <v>17881</v>
      </c>
      <c r="W330" s="132"/>
    </row>
    <row r="331" spans="1:23" ht="30" customHeight="1" x14ac:dyDescent="0.3">
      <c r="A331" s="122">
        <v>179724</v>
      </c>
      <c r="B331" s="123" t="s">
        <v>1185</v>
      </c>
      <c r="C331" s="124" t="s">
        <v>3740</v>
      </c>
      <c r="D331" s="125" t="s">
        <v>2957</v>
      </c>
      <c r="E331" s="124" t="s">
        <v>1186</v>
      </c>
      <c r="F331" s="124" t="s">
        <v>3737</v>
      </c>
      <c r="G331" s="124" t="s">
        <v>1187</v>
      </c>
      <c r="H331" s="124" t="s">
        <v>2973</v>
      </c>
      <c r="I331" s="124" t="s">
        <v>2973</v>
      </c>
      <c r="J331" s="126">
        <v>17</v>
      </c>
      <c r="K331" s="127">
        <v>1797</v>
      </c>
      <c r="L331" s="124" t="s">
        <v>3738</v>
      </c>
      <c r="M331" s="128" t="s">
        <v>3593</v>
      </c>
      <c r="N331" s="128"/>
      <c r="O331" s="129">
        <v>9329.01</v>
      </c>
      <c r="P331" s="129">
        <v>203.85</v>
      </c>
      <c r="Q331" s="130">
        <v>1797</v>
      </c>
      <c r="R331" s="129">
        <v>8</v>
      </c>
      <c r="S331" s="129">
        <v>5</v>
      </c>
      <c r="T331" s="128" t="s">
        <v>2948</v>
      </c>
      <c r="U331" s="128" t="s">
        <v>3741</v>
      </c>
      <c r="V331" s="131">
        <v>17882</v>
      </c>
      <c r="W331" s="132"/>
    </row>
    <row r="332" spans="1:23" ht="30" customHeight="1" x14ac:dyDescent="0.3">
      <c r="A332" s="122">
        <v>179821</v>
      </c>
      <c r="B332" s="123" t="s">
        <v>1188</v>
      </c>
      <c r="C332" s="124" t="s">
        <v>3742</v>
      </c>
      <c r="D332" s="125" t="s">
        <v>2957</v>
      </c>
      <c r="E332" s="124" t="s">
        <v>1189</v>
      </c>
      <c r="F332" s="124" t="s">
        <v>5897</v>
      </c>
      <c r="G332" s="124" t="s">
        <v>1190</v>
      </c>
      <c r="H332" s="124" t="s">
        <v>2973</v>
      </c>
      <c r="I332" s="124" t="s">
        <v>2973</v>
      </c>
      <c r="J332" s="126">
        <v>17</v>
      </c>
      <c r="K332" s="127">
        <v>1798</v>
      </c>
      <c r="L332" s="124" t="s">
        <v>3743</v>
      </c>
      <c r="M332" s="128" t="s">
        <v>3006</v>
      </c>
      <c r="N332" s="128"/>
      <c r="O332" s="129">
        <v>179871.98</v>
      </c>
      <c r="P332" s="129">
        <v>731.26</v>
      </c>
      <c r="Q332" s="130">
        <v>1798</v>
      </c>
      <c r="R332" s="129">
        <v>1</v>
      </c>
      <c r="S332" s="129">
        <v>1</v>
      </c>
      <c r="T332" s="128" t="s">
        <v>2948</v>
      </c>
      <c r="U332" s="128" t="s">
        <v>3744</v>
      </c>
      <c r="V332" s="131">
        <v>17891</v>
      </c>
      <c r="W332" s="132">
        <v>17981</v>
      </c>
    </row>
    <row r="333" spans="1:23" ht="30" customHeight="1" x14ac:dyDescent="0.3">
      <c r="A333" s="122">
        <v>179921</v>
      </c>
      <c r="B333" s="123" t="s">
        <v>1191</v>
      </c>
      <c r="C333" s="124" t="s">
        <v>3745</v>
      </c>
      <c r="D333" s="125" t="s">
        <v>2957</v>
      </c>
      <c r="E333" s="124" t="s">
        <v>1192</v>
      </c>
      <c r="F333" s="124" t="s">
        <v>5898</v>
      </c>
      <c r="G333" s="124" t="s">
        <v>1193</v>
      </c>
      <c r="H333" s="124" t="s">
        <v>2973</v>
      </c>
      <c r="I333" s="124" t="s">
        <v>2973</v>
      </c>
      <c r="J333" s="126">
        <v>17</v>
      </c>
      <c r="K333" s="127">
        <v>1799</v>
      </c>
      <c r="L333" s="124" t="s">
        <v>5899</v>
      </c>
      <c r="M333" s="128" t="s">
        <v>3006</v>
      </c>
      <c r="N333" s="128"/>
      <c r="O333" s="129">
        <v>143355.72</v>
      </c>
      <c r="P333" s="129">
        <v>3196.21</v>
      </c>
      <c r="Q333" s="130">
        <v>1799</v>
      </c>
      <c r="R333" s="129">
        <v>1</v>
      </c>
      <c r="S333" s="129">
        <v>1</v>
      </c>
      <c r="T333" s="128" t="s">
        <v>2948</v>
      </c>
      <c r="U333" s="128" t="s">
        <v>3746</v>
      </c>
      <c r="V333" s="131">
        <v>17950</v>
      </c>
      <c r="W333" s="132">
        <v>17991</v>
      </c>
    </row>
    <row r="334" spans="1:23" ht="30" customHeight="1" x14ac:dyDescent="0.3">
      <c r="A334" s="122">
        <v>179922</v>
      </c>
      <c r="B334" s="123" t="s">
        <v>1194</v>
      </c>
      <c r="C334" s="124" t="s">
        <v>3747</v>
      </c>
      <c r="D334" s="125" t="s">
        <v>2957</v>
      </c>
      <c r="E334" s="124" t="s">
        <v>1195</v>
      </c>
      <c r="F334" s="124" t="s">
        <v>3748</v>
      </c>
      <c r="G334" s="124" t="s">
        <v>1196</v>
      </c>
      <c r="H334" s="124" t="s">
        <v>2973</v>
      </c>
      <c r="I334" s="124" t="s">
        <v>2973</v>
      </c>
      <c r="J334" s="126">
        <v>17</v>
      </c>
      <c r="K334" s="127">
        <v>1799</v>
      </c>
      <c r="L334" s="124" t="s">
        <v>5899</v>
      </c>
      <c r="M334" s="128" t="s">
        <v>3006</v>
      </c>
      <c r="N334" s="128"/>
      <c r="O334" s="129">
        <v>143355.72</v>
      </c>
      <c r="P334" s="129">
        <v>3196.21</v>
      </c>
      <c r="Q334" s="130">
        <v>1799</v>
      </c>
      <c r="R334" s="129">
        <v>1</v>
      </c>
      <c r="S334" s="129">
        <v>1</v>
      </c>
      <c r="T334" s="128" t="s">
        <v>2948</v>
      </c>
      <c r="U334" s="128" t="s">
        <v>3749</v>
      </c>
      <c r="V334" s="131">
        <v>17951</v>
      </c>
      <c r="W334" s="132">
        <v>17991</v>
      </c>
    </row>
    <row r="335" spans="1:23" ht="30" customHeight="1" x14ac:dyDescent="0.3">
      <c r="A335" s="122">
        <v>179923</v>
      </c>
      <c r="B335" s="123" t="s">
        <v>1197</v>
      </c>
      <c r="C335" s="124" t="s">
        <v>1197</v>
      </c>
      <c r="D335" s="125" t="s">
        <v>2957</v>
      </c>
      <c r="E335" s="124" t="s">
        <v>1198</v>
      </c>
      <c r="F335" s="124" t="s">
        <v>3750</v>
      </c>
      <c r="G335" s="124" t="s">
        <v>1199</v>
      </c>
      <c r="H335" s="124" t="s">
        <v>2973</v>
      </c>
      <c r="I335" s="124" t="s">
        <v>2973</v>
      </c>
      <c r="J335" s="126">
        <v>17</v>
      </c>
      <c r="K335" s="127">
        <v>1799</v>
      </c>
      <c r="L335" s="124" t="s">
        <v>5899</v>
      </c>
      <c r="M335" s="128" t="s">
        <v>3006</v>
      </c>
      <c r="N335" s="128"/>
      <c r="O335" s="129">
        <v>143355.72</v>
      </c>
      <c r="P335" s="129">
        <v>3196.21</v>
      </c>
      <c r="Q335" s="130">
        <v>1799</v>
      </c>
      <c r="R335" s="129">
        <v>1</v>
      </c>
      <c r="S335" s="129">
        <v>1</v>
      </c>
      <c r="T335" s="128" t="s">
        <v>2948</v>
      </c>
      <c r="U335" s="128" t="s">
        <v>3751</v>
      </c>
      <c r="V335" s="131">
        <v>17994</v>
      </c>
      <c r="W335" s="132">
        <v>17992</v>
      </c>
    </row>
    <row r="336" spans="1:23" ht="30" customHeight="1" x14ac:dyDescent="0.3">
      <c r="A336" s="122">
        <v>211111</v>
      </c>
      <c r="B336" s="123" t="s">
        <v>1200</v>
      </c>
      <c r="C336" s="124" t="s">
        <v>3752</v>
      </c>
      <c r="D336" s="125" t="s">
        <v>3017</v>
      </c>
      <c r="E336" s="124" t="s">
        <v>1201</v>
      </c>
      <c r="F336" s="124"/>
      <c r="G336" s="124" t="s">
        <v>1202</v>
      </c>
      <c r="H336" s="124" t="s">
        <v>5722</v>
      </c>
      <c r="I336" s="124" t="s">
        <v>2973</v>
      </c>
      <c r="J336" s="126">
        <v>21</v>
      </c>
      <c r="K336" s="127">
        <v>2111</v>
      </c>
      <c r="L336" s="124" t="s">
        <v>3236</v>
      </c>
      <c r="M336" s="128" t="s">
        <v>112</v>
      </c>
      <c r="N336" s="128"/>
      <c r="O336" s="129">
        <v>700</v>
      </c>
      <c r="P336" s="129">
        <v>4.46</v>
      </c>
      <c r="Q336" s="130">
        <v>2111</v>
      </c>
      <c r="R336" s="129">
        <v>200000</v>
      </c>
      <c r="S336" s="129">
        <v>28000</v>
      </c>
      <c r="T336" s="128" t="s">
        <v>2948</v>
      </c>
      <c r="U336" s="128" t="s">
        <v>3753</v>
      </c>
      <c r="V336" s="131">
        <v>21110</v>
      </c>
      <c r="W336" s="132" t="s">
        <v>3754</v>
      </c>
    </row>
    <row r="337" spans="1:23" ht="30" customHeight="1" x14ac:dyDescent="0.3">
      <c r="A337" s="122">
        <v>211116</v>
      </c>
      <c r="B337" s="123" t="s">
        <v>1203</v>
      </c>
      <c r="C337" s="124" t="s">
        <v>3755</v>
      </c>
      <c r="D337" s="125" t="s">
        <v>3017</v>
      </c>
      <c r="E337" s="124" t="s">
        <v>1204</v>
      </c>
      <c r="F337" s="124"/>
      <c r="G337" s="124" t="s">
        <v>1205</v>
      </c>
      <c r="H337" s="124" t="s">
        <v>5722</v>
      </c>
      <c r="I337" s="124" t="s">
        <v>5900</v>
      </c>
      <c r="J337" s="126">
        <v>21</v>
      </c>
      <c r="K337" s="127">
        <v>2115</v>
      </c>
      <c r="L337" s="124" t="s">
        <v>3756</v>
      </c>
      <c r="M337" s="128" t="s">
        <v>112</v>
      </c>
      <c r="N337" s="128"/>
      <c r="O337" s="129">
        <v>490</v>
      </c>
      <c r="P337" s="129">
        <v>2.27</v>
      </c>
      <c r="Q337" s="130">
        <v>2115</v>
      </c>
      <c r="R337" s="129">
        <v>252000</v>
      </c>
      <c r="S337" s="129">
        <v>69000</v>
      </c>
      <c r="T337" s="128" t="s">
        <v>2948</v>
      </c>
      <c r="U337" s="128" t="s">
        <v>3757</v>
      </c>
      <c r="V337" s="131"/>
      <c r="W337" s="132"/>
    </row>
    <row r="338" spans="1:23" ht="30" customHeight="1" x14ac:dyDescent="0.3">
      <c r="A338" s="122">
        <v>211147</v>
      </c>
      <c r="B338" s="123" t="s">
        <v>1206</v>
      </c>
      <c r="C338" s="124" t="s">
        <v>3758</v>
      </c>
      <c r="D338" s="125" t="s">
        <v>3017</v>
      </c>
      <c r="E338" s="124" t="s">
        <v>1207</v>
      </c>
      <c r="F338" s="124"/>
      <c r="G338" s="124" t="s">
        <v>1208</v>
      </c>
      <c r="H338" s="124" t="s">
        <v>5729</v>
      </c>
      <c r="I338" s="124" t="s">
        <v>5722</v>
      </c>
      <c r="J338" s="126">
        <v>21</v>
      </c>
      <c r="K338" s="127">
        <v>2112</v>
      </c>
      <c r="L338" s="124" t="s">
        <v>3759</v>
      </c>
      <c r="M338" s="128" t="s">
        <v>112</v>
      </c>
      <c r="N338" s="128"/>
      <c r="O338" s="129">
        <v>485.28</v>
      </c>
      <c r="P338" s="129">
        <v>4.41</v>
      </c>
      <c r="Q338" s="130">
        <v>2112</v>
      </c>
      <c r="R338" s="129">
        <v>120000</v>
      </c>
      <c r="S338" s="129">
        <v>9900</v>
      </c>
      <c r="T338" s="128" t="s">
        <v>2948</v>
      </c>
      <c r="U338" s="128" t="s">
        <v>3760</v>
      </c>
      <c r="V338" s="131"/>
      <c r="W338" s="132">
        <v>21154</v>
      </c>
    </row>
    <row r="339" spans="1:23" ht="30" customHeight="1" x14ac:dyDescent="0.3">
      <c r="A339" s="122">
        <v>211150</v>
      </c>
      <c r="B339" s="123" t="s">
        <v>1209</v>
      </c>
      <c r="C339" s="124" t="s">
        <v>3761</v>
      </c>
      <c r="D339" s="125" t="s">
        <v>3017</v>
      </c>
      <c r="E339" s="124" t="s">
        <v>5601</v>
      </c>
      <c r="F339" s="124"/>
      <c r="G339" s="124" t="s">
        <v>138</v>
      </c>
      <c r="H339" s="124" t="e">
        <v>#N/A</v>
      </c>
      <c r="I339" s="124" t="e">
        <v>#N/A</v>
      </c>
      <c r="J339" s="128">
        <v>21</v>
      </c>
      <c r="K339" s="127">
        <v>2111</v>
      </c>
      <c r="L339" s="124" t="s">
        <v>3236</v>
      </c>
      <c r="M339" s="128" t="s">
        <v>112</v>
      </c>
      <c r="N339" s="128"/>
      <c r="O339" s="129">
        <v>700</v>
      </c>
      <c r="P339" s="129">
        <v>4.46</v>
      </c>
      <c r="Q339" s="30">
        <v>2111</v>
      </c>
      <c r="R339" s="129">
        <v>200000</v>
      </c>
      <c r="S339" s="129">
        <v>28000</v>
      </c>
      <c r="T339" s="128" t="s">
        <v>2948</v>
      </c>
      <c r="U339" s="128" t="s">
        <v>3762</v>
      </c>
      <c r="V339" s="131">
        <v>21115</v>
      </c>
      <c r="W339" s="132"/>
    </row>
    <row r="340" spans="1:23" ht="30" customHeight="1" x14ac:dyDescent="0.3">
      <c r="A340" s="122">
        <v>211152</v>
      </c>
      <c r="B340" s="123" t="s">
        <v>1210</v>
      </c>
      <c r="C340" s="124" t="s">
        <v>3763</v>
      </c>
      <c r="D340" s="125" t="s">
        <v>3017</v>
      </c>
      <c r="E340" s="124" t="s">
        <v>1211</v>
      </c>
      <c r="F340" s="124"/>
      <c r="G340" s="124" t="s">
        <v>1212</v>
      </c>
      <c r="H340" s="124" t="s">
        <v>5722</v>
      </c>
      <c r="I340" s="124" t="s">
        <v>2973</v>
      </c>
      <c r="J340" s="126">
        <v>21</v>
      </c>
      <c r="K340" s="127">
        <v>2112</v>
      </c>
      <c r="L340" s="124" t="s">
        <v>3759</v>
      </c>
      <c r="M340" s="128" t="s">
        <v>112</v>
      </c>
      <c r="N340" s="128"/>
      <c r="O340" s="129">
        <v>485.28</v>
      </c>
      <c r="P340" s="129">
        <v>4.41</v>
      </c>
      <c r="Q340" s="130">
        <v>2112</v>
      </c>
      <c r="R340" s="129">
        <v>120000</v>
      </c>
      <c r="S340" s="129">
        <v>9900</v>
      </c>
      <c r="T340" s="128" t="s">
        <v>2948</v>
      </c>
      <c r="U340" s="128" t="s">
        <v>3764</v>
      </c>
      <c r="V340" s="131"/>
      <c r="W340" s="132" t="s">
        <v>3765</v>
      </c>
    </row>
    <row r="341" spans="1:23" ht="30" customHeight="1" x14ac:dyDescent="0.3">
      <c r="A341" s="122">
        <v>211153</v>
      </c>
      <c r="B341" s="123" t="s">
        <v>1213</v>
      </c>
      <c r="C341" s="124" t="s">
        <v>3766</v>
      </c>
      <c r="D341" s="125" t="s">
        <v>3017</v>
      </c>
      <c r="E341" s="124" t="s">
        <v>1214</v>
      </c>
      <c r="F341" s="124"/>
      <c r="G341" s="124" t="s">
        <v>1215</v>
      </c>
      <c r="H341" s="124" t="s">
        <v>5722</v>
      </c>
      <c r="I341" s="124" t="s">
        <v>2973</v>
      </c>
      <c r="J341" s="126">
        <v>21</v>
      </c>
      <c r="K341" s="127">
        <v>2112</v>
      </c>
      <c r="L341" s="124" t="s">
        <v>3759</v>
      </c>
      <c r="M341" s="128" t="s">
        <v>112</v>
      </c>
      <c r="N341" s="128"/>
      <c r="O341" s="129">
        <v>485.28</v>
      </c>
      <c r="P341" s="129">
        <v>4.41</v>
      </c>
      <c r="Q341" s="130">
        <v>2112</v>
      </c>
      <c r="R341" s="129">
        <v>120000</v>
      </c>
      <c r="S341" s="129">
        <v>9900</v>
      </c>
      <c r="T341" s="128" t="s">
        <v>2948</v>
      </c>
      <c r="U341" s="128" t="s">
        <v>3767</v>
      </c>
      <c r="V341" s="131"/>
      <c r="W341" s="132">
        <v>21106</v>
      </c>
    </row>
    <row r="342" spans="1:23" ht="30" customHeight="1" x14ac:dyDescent="0.3">
      <c r="A342" s="122">
        <v>211154</v>
      </c>
      <c r="B342" s="123" t="s">
        <v>1216</v>
      </c>
      <c r="C342" s="124" t="s">
        <v>3768</v>
      </c>
      <c r="D342" s="125" t="s">
        <v>3017</v>
      </c>
      <c r="E342" s="124" t="s">
        <v>1217</v>
      </c>
      <c r="F342" s="124" t="s">
        <v>3769</v>
      </c>
      <c r="G342" s="124" t="s">
        <v>1218</v>
      </c>
      <c r="H342" s="124" t="s">
        <v>5722</v>
      </c>
      <c r="I342" s="124" t="s">
        <v>5901</v>
      </c>
      <c r="J342" s="126">
        <v>21</v>
      </c>
      <c r="K342" s="127">
        <v>2112</v>
      </c>
      <c r="L342" s="124" t="s">
        <v>3759</v>
      </c>
      <c r="M342" s="128" t="s">
        <v>112</v>
      </c>
      <c r="N342" s="128"/>
      <c r="O342" s="129">
        <v>485.28</v>
      </c>
      <c r="P342" s="129">
        <v>4.41</v>
      </c>
      <c r="Q342" s="130">
        <v>2112</v>
      </c>
      <c r="R342" s="129">
        <v>120000</v>
      </c>
      <c r="S342" s="129">
        <v>9900</v>
      </c>
      <c r="T342" s="128" t="s">
        <v>2948</v>
      </c>
      <c r="U342" s="128" t="s">
        <v>3770</v>
      </c>
      <c r="V342" s="131"/>
      <c r="W342" s="132">
        <v>21106</v>
      </c>
    </row>
    <row r="343" spans="1:23" ht="30" customHeight="1" x14ac:dyDescent="0.3">
      <c r="A343" s="122">
        <v>211157</v>
      </c>
      <c r="B343" s="123" t="s">
        <v>1219</v>
      </c>
      <c r="C343" s="124" t="s">
        <v>3771</v>
      </c>
      <c r="D343" s="125" t="s">
        <v>3017</v>
      </c>
      <c r="E343" s="124" t="s">
        <v>1220</v>
      </c>
      <c r="F343" s="124" t="s">
        <v>3772</v>
      </c>
      <c r="G343" s="124" t="s">
        <v>1221</v>
      </c>
      <c r="H343" s="124" t="s">
        <v>5722</v>
      </c>
      <c r="I343" s="124" t="s">
        <v>2973</v>
      </c>
      <c r="J343" s="126">
        <v>21</v>
      </c>
      <c r="K343" s="127">
        <v>2116</v>
      </c>
      <c r="L343" s="124" t="s">
        <v>3773</v>
      </c>
      <c r="M343" s="128" t="s">
        <v>112</v>
      </c>
      <c r="N343" s="128"/>
      <c r="O343" s="129">
        <v>494.8</v>
      </c>
      <c r="P343" s="129">
        <v>3.51</v>
      </c>
      <c r="Q343" s="130">
        <v>2116</v>
      </c>
      <c r="R343" s="129">
        <v>280000</v>
      </c>
      <c r="S343" s="129">
        <v>14000</v>
      </c>
      <c r="T343" s="128" t="s">
        <v>2948</v>
      </c>
      <c r="U343" s="128" t="s">
        <v>3774</v>
      </c>
      <c r="V343" s="131"/>
      <c r="W343" s="132">
        <v>21120</v>
      </c>
    </row>
    <row r="344" spans="1:23" ht="30" customHeight="1" x14ac:dyDescent="0.3">
      <c r="A344" s="122">
        <v>211159</v>
      </c>
      <c r="B344" s="123" t="s">
        <v>1222</v>
      </c>
      <c r="C344" s="124" t="s">
        <v>3775</v>
      </c>
      <c r="D344" s="125" t="s">
        <v>3017</v>
      </c>
      <c r="E344" s="124" t="s">
        <v>5602</v>
      </c>
      <c r="F344" s="124"/>
      <c r="G344" s="124" t="s">
        <v>1223</v>
      </c>
      <c r="H344" s="124" t="s">
        <v>5722</v>
      </c>
      <c r="I344" s="124" t="s">
        <v>2973</v>
      </c>
      <c r="J344" s="126">
        <v>21</v>
      </c>
      <c r="K344" s="127">
        <v>2113</v>
      </c>
      <c r="L344" s="124" t="s">
        <v>3776</v>
      </c>
      <c r="M344" s="128" t="s">
        <v>112</v>
      </c>
      <c r="N344" s="128"/>
      <c r="O344" s="129">
        <v>997</v>
      </c>
      <c r="P344" s="129">
        <v>3.66</v>
      </c>
      <c r="Q344" s="130">
        <v>2113</v>
      </c>
      <c r="R344" s="129">
        <v>100000</v>
      </c>
      <c r="S344" s="129">
        <v>17000</v>
      </c>
      <c r="T344" s="128" t="s">
        <v>2948</v>
      </c>
      <c r="U344" s="128" t="s">
        <v>3777</v>
      </c>
      <c r="V344" s="131"/>
      <c r="W344" s="132">
        <v>21103</v>
      </c>
    </row>
    <row r="345" spans="1:23" ht="30" customHeight="1" x14ac:dyDescent="0.3">
      <c r="A345" s="122">
        <v>211161</v>
      </c>
      <c r="B345" s="123" t="s">
        <v>1224</v>
      </c>
      <c r="C345" s="124" t="s">
        <v>3778</v>
      </c>
      <c r="D345" s="125" t="s">
        <v>3017</v>
      </c>
      <c r="E345" s="124" t="s">
        <v>1225</v>
      </c>
      <c r="F345" s="124"/>
      <c r="G345" s="124" t="s">
        <v>1226</v>
      </c>
      <c r="H345" s="124" t="s">
        <v>5722</v>
      </c>
      <c r="I345" s="124" t="s">
        <v>2973</v>
      </c>
      <c r="J345" s="126">
        <v>44</v>
      </c>
      <c r="K345" s="127">
        <v>4423</v>
      </c>
      <c r="L345" s="124" t="s">
        <v>3779</v>
      </c>
      <c r="M345" s="128" t="s">
        <v>112</v>
      </c>
      <c r="N345" s="128" t="s">
        <v>3780</v>
      </c>
      <c r="O345" s="129">
        <v>693.84</v>
      </c>
      <c r="P345" s="129">
        <v>6.07</v>
      </c>
      <c r="Q345" s="130">
        <v>4423</v>
      </c>
      <c r="R345" s="129">
        <v>190000</v>
      </c>
      <c r="S345" s="129">
        <v>1900</v>
      </c>
      <c r="T345" s="128" t="s">
        <v>2948</v>
      </c>
      <c r="U345" s="128" t="s">
        <v>3781</v>
      </c>
      <c r="V345" s="131"/>
      <c r="W345" s="132">
        <v>44130</v>
      </c>
    </row>
    <row r="346" spans="1:23" ht="30" customHeight="1" x14ac:dyDescent="0.3">
      <c r="A346" s="122">
        <v>211172</v>
      </c>
      <c r="B346" s="123" t="s">
        <v>1227</v>
      </c>
      <c r="C346" s="124" t="s">
        <v>3782</v>
      </c>
      <c r="D346" s="125" t="s">
        <v>3017</v>
      </c>
      <c r="E346" s="124" t="s">
        <v>5603</v>
      </c>
      <c r="F346" s="124"/>
      <c r="G346" s="124" t="s">
        <v>138</v>
      </c>
      <c r="H346" s="124" t="e">
        <v>#N/A</v>
      </c>
      <c r="I346" s="124" t="e">
        <v>#N/A</v>
      </c>
      <c r="J346" s="128">
        <v>31</v>
      </c>
      <c r="K346" s="127">
        <v>3111</v>
      </c>
      <c r="L346" s="124" t="s">
        <v>3783</v>
      </c>
      <c r="M346" s="128" t="s">
        <v>112</v>
      </c>
      <c r="N346" s="128"/>
      <c r="O346" s="129">
        <v>498.93</v>
      </c>
      <c r="P346" s="129">
        <v>8.1300000000000008</v>
      </c>
      <c r="Q346" s="30">
        <v>3111</v>
      </c>
      <c r="R346" s="129">
        <v>230000</v>
      </c>
      <c r="S346" s="129">
        <v>31000</v>
      </c>
      <c r="T346" s="128" t="s">
        <v>2948</v>
      </c>
      <c r="U346" s="128" t="s">
        <v>3784</v>
      </c>
      <c r="V346" s="131"/>
      <c r="W346" s="132"/>
    </row>
    <row r="347" spans="1:23" ht="30" customHeight="1" x14ac:dyDescent="0.3">
      <c r="A347" s="122">
        <v>211173</v>
      </c>
      <c r="B347" s="123" t="s">
        <v>1228</v>
      </c>
      <c r="C347" s="124" t="s">
        <v>3785</v>
      </c>
      <c r="D347" s="125" t="s">
        <v>3017</v>
      </c>
      <c r="E347" s="124" t="s">
        <v>1229</v>
      </c>
      <c r="F347" s="124"/>
      <c r="G347" s="124" t="s">
        <v>1230</v>
      </c>
      <c r="H347" s="124" t="s">
        <v>5722</v>
      </c>
      <c r="I347" s="124" t="s">
        <v>2973</v>
      </c>
      <c r="J347" s="126">
        <v>21</v>
      </c>
      <c r="K347" s="127">
        <v>2111</v>
      </c>
      <c r="L347" s="124" t="s">
        <v>3236</v>
      </c>
      <c r="M347" s="128" t="s">
        <v>112</v>
      </c>
      <c r="N347" s="128"/>
      <c r="O347" s="129">
        <v>700</v>
      </c>
      <c r="P347" s="129">
        <v>4.46</v>
      </c>
      <c r="Q347" s="130">
        <v>2111</v>
      </c>
      <c r="R347" s="129">
        <v>200000</v>
      </c>
      <c r="S347" s="129">
        <v>28000</v>
      </c>
      <c r="T347" s="128" t="s">
        <v>2948</v>
      </c>
      <c r="U347" s="128" t="s">
        <v>3786</v>
      </c>
      <c r="V347" s="131">
        <v>21110</v>
      </c>
      <c r="W347" s="132">
        <v>21105</v>
      </c>
    </row>
    <row r="348" spans="1:23" ht="30" customHeight="1" x14ac:dyDescent="0.3">
      <c r="A348" s="122">
        <v>211175</v>
      </c>
      <c r="B348" s="123" t="s">
        <v>1231</v>
      </c>
      <c r="C348" s="124" t="s">
        <v>3787</v>
      </c>
      <c r="D348" s="125" t="s">
        <v>3017</v>
      </c>
      <c r="E348" s="124" t="s">
        <v>1232</v>
      </c>
      <c r="F348" s="124"/>
      <c r="G348" s="124" t="s">
        <v>1233</v>
      </c>
      <c r="H348" s="124" t="s">
        <v>5722</v>
      </c>
      <c r="I348" s="124" t="s">
        <v>2973</v>
      </c>
      <c r="J348" s="126">
        <v>21</v>
      </c>
      <c r="K348" s="127">
        <v>2111</v>
      </c>
      <c r="L348" s="124" t="s">
        <v>3236</v>
      </c>
      <c r="M348" s="128" t="s">
        <v>112</v>
      </c>
      <c r="N348" s="128"/>
      <c r="O348" s="129">
        <v>700</v>
      </c>
      <c r="P348" s="129">
        <v>4.46</v>
      </c>
      <c r="Q348" s="130">
        <v>2111</v>
      </c>
      <c r="R348" s="129">
        <v>200000</v>
      </c>
      <c r="S348" s="129">
        <v>28000</v>
      </c>
      <c r="T348" s="128" t="s">
        <v>2948</v>
      </c>
      <c r="U348" s="128" t="s">
        <v>3788</v>
      </c>
      <c r="V348" s="131">
        <v>21110</v>
      </c>
      <c r="W348" s="132"/>
    </row>
    <row r="349" spans="1:23" ht="30" customHeight="1" x14ac:dyDescent="0.3">
      <c r="A349" s="122">
        <v>211177</v>
      </c>
      <c r="B349" s="123" t="s">
        <v>1234</v>
      </c>
      <c r="C349" s="124" t="s">
        <v>3789</v>
      </c>
      <c r="D349" s="125" t="s">
        <v>3017</v>
      </c>
      <c r="E349" s="124" t="s">
        <v>1235</v>
      </c>
      <c r="F349" s="124"/>
      <c r="G349" s="124" t="s">
        <v>1236</v>
      </c>
      <c r="H349" s="124" t="s">
        <v>5722</v>
      </c>
      <c r="I349" s="124" t="s">
        <v>2973</v>
      </c>
      <c r="J349" s="126">
        <v>21</v>
      </c>
      <c r="K349" s="127">
        <v>2112</v>
      </c>
      <c r="L349" s="124" t="s">
        <v>3759</v>
      </c>
      <c r="M349" s="128" t="s">
        <v>112</v>
      </c>
      <c r="N349" s="128"/>
      <c r="O349" s="129">
        <v>485.28</v>
      </c>
      <c r="P349" s="129">
        <v>4.41</v>
      </c>
      <c r="Q349" s="130">
        <v>2112</v>
      </c>
      <c r="R349" s="129">
        <v>120000</v>
      </c>
      <c r="S349" s="129">
        <v>9900</v>
      </c>
      <c r="T349" s="128" t="s">
        <v>2948</v>
      </c>
      <c r="U349" s="128" t="s">
        <v>3790</v>
      </c>
      <c r="V349" s="131"/>
      <c r="W349" s="132"/>
    </row>
    <row r="350" spans="1:23" ht="30" customHeight="1" x14ac:dyDescent="0.3">
      <c r="A350" s="122">
        <v>211179</v>
      </c>
      <c r="B350" s="123" t="s">
        <v>1237</v>
      </c>
      <c r="C350" s="124" t="s">
        <v>3791</v>
      </c>
      <c r="D350" s="125" t="s">
        <v>3017</v>
      </c>
      <c r="E350" s="124" t="s">
        <v>1238</v>
      </c>
      <c r="F350" s="124"/>
      <c r="G350" s="124" t="s">
        <v>1239</v>
      </c>
      <c r="H350" s="124" t="s">
        <v>5722</v>
      </c>
      <c r="I350" s="124" t="s">
        <v>2973</v>
      </c>
      <c r="J350" s="126">
        <v>21</v>
      </c>
      <c r="K350" s="127">
        <v>2111</v>
      </c>
      <c r="L350" s="124" t="s">
        <v>3236</v>
      </c>
      <c r="M350" s="128" t="s">
        <v>112</v>
      </c>
      <c r="N350" s="128"/>
      <c r="O350" s="129">
        <v>700</v>
      </c>
      <c r="P350" s="129">
        <v>4.46</v>
      </c>
      <c r="Q350" s="130">
        <v>2111</v>
      </c>
      <c r="R350" s="129">
        <v>200000</v>
      </c>
      <c r="S350" s="129">
        <v>28000</v>
      </c>
      <c r="T350" s="128" t="s">
        <v>2948</v>
      </c>
      <c r="U350" s="128" t="s">
        <v>3792</v>
      </c>
      <c r="V350" s="131">
        <v>21110</v>
      </c>
      <c r="W350" s="132">
        <v>21105</v>
      </c>
    </row>
    <row r="351" spans="1:23" ht="30" customHeight="1" x14ac:dyDescent="0.3">
      <c r="A351" s="122">
        <v>211183</v>
      </c>
      <c r="B351" s="123" t="s">
        <v>1240</v>
      </c>
      <c r="C351" s="124" t="s">
        <v>3793</v>
      </c>
      <c r="D351" s="125" t="s">
        <v>3017</v>
      </c>
      <c r="E351" s="124" t="s">
        <v>1241</v>
      </c>
      <c r="F351" s="124"/>
      <c r="G351" s="124" t="s">
        <v>1242</v>
      </c>
      <c r="H351" s="124" t="s">
        <v>5722</v>
      </c>
      <c r="I351" s="124" t="s">
        <v>5902</v>
      </c>
      <c r="J351" s="126">
        <v>21</v>
      </c>
      <c r="K351" s="127">
        <v>2114</v>
      </c>
      <c r="L351" s="124" t="s">
        <v>3794</v>
      </c>
      <c r="M351" s="128" t="s">
        <v>112</v>
      </c>
      <c r="N351" s="128"/>
      <c r="O351" s="129">
        <v>378.78</v>
      </c>
      <c r="P351" s="129">
        <v>7.62</v>
      </c>
      <c r="Q351" s="130">
        <v>2114</v>
      </c>
      <c r="R351" s="129">
        <v>56000</v>
      </c>
      <c r="S351" s="129">
        <v>6000</v>
      </c>
      <c r="T351" s="128" t="s">
        <v>2948</v>
      </c>
      <c r="U351" s="128" t="s">
        <v>3795</v>
      </c>
      <c r="V351" s="131">
        <v>21140</v>
      </c>
      <c r="W351" s="132">
        <v>21101</v>
      </c>
    </row>
    <row r="352" spans="1:23" ht="30" customHeight="1" x14ac:dyDescent="0.3">
      <c r="A352" s="122">
        <v>211193</v>
      </c>
      <c r="B352" s="123" t="s">
        <v>1243</v>
      </c>
      <c r="C352" s="124" t="s">
        <v>3796</v>
      </c>
      <c r="D352" s="125" t="s">
        <v>2957</v>
      </c>
      <c r="E352" s="124" t="s">
        <v>5604</v>
      </c>
      <c r="F352" s="124"/>
      <c r="G352" s="124" t="s">
        <v>1244</v>
      </c>
      <c r="H352" s="124" t="s">
        <v>5722</v>
      </c>
      <c r="I352" s="124" t="s">
        <v>5902</v>
      </c>
      <c r="J352" s="126">
        <v>21</v>
      </c>
      <c r="K352" s="127">
        <v>2118</v>
      </c>
      <c r="L352" s="124" t="s">
        <v>3797</v>
      </c>
      <c r="M352" s="128" t="s">
        <v>3006</v>
      </c>
      <c r="N352" s="128"/>
      <c r="O352" s="129">
        <v>3620395.54</v>
      </c>
      <c r="P352" s="129">
        <v>24652.560000000001</v>
      </c>
      <c r="Q352" s="130">
        <v>2118</v>
      </c>
      <c r="R352" s="129">
        <v>2</v>
      </c>
      <c r="S352" s="129">
        <v>1</v>
      </c>
      <c r="T352" s="128" t="s">
        <v>2948</v>
      </c>
      <c r="U352" s="128" t="s">
        <v>3798</v>
      </c>
      <c r="V352" s="131">
        <v>21141</v>
      </c>
      <c r="W352" s="132" t="s">
        <v>3799</v>
      </c>
    </row>
    <row r="353" spans="1:23" ht="30" customHeight="1" x14ac:dyDescent="0.3">
      <c r="A353" s="122">
        <v>211251</v>
      </c>
      <c r="B353" s="123" t="s">
        <v>1245</v>
      </c>
      <c r="C353" s="124" t="s">
        <v>3800</v>
      </c>
      <c r="D353" s="125" t="s">
        <v>3017</v>
      </c>
      <c r="E353" s="124" t="s">
        <v>1246</v>
      </c>
      <c r="F353" s="124"/>
      <c r="G353" s="124" t="s">
        <v>1247</v>
      </c>
      <c r="H353" s="124" t="s">
        <v>5722</v>
      </c>
      <c r="I353" s="124" t="s">
        <v>5900</v>
      </c>
      <c r="J353" s="126">
        <v>21</v>
      </c>
      <c r="K353" s="127">
        <v>2116</v>
      </c>
      <c r="L353" s="124" t="s">
        <v>3773</v>
      </c>
      <c r="M353" s="128" t="s">
        <v>112</v>
      </c>
      <c r="N353" s="128"/>
      <c r="O353" s="129">
        <v>494.8</v>
      </c>
      <c r="P353" s="129">
        <v>3.51</v>
      </c>
      <c r="Q353" s="130">
        <v>2116</v>
      </c>
      <c r="R353" s="129">
        <v>280000</v>
      </c>
      <c r="S353" s="129">
        <v>14000</v>
      </c>
      <c r="T353" s="128" t="s">
        <v>2948</v>
      </c>
      <c r="U353" s="128" t="s">
        <v>3801</v>
      </c>
      <c r="V353" s="131"/>
      <c r="W353" s="132">
        <v>21127</v>
      </c>
    </row>
    <row r="354" spans="1:23" ht="30" customHeight="1" x14ac:dyDescent="0.3">
      <c r="A354" s="122">
        <v>211252</v>
      </c>
      <c r="B354" s="123" t="s">
        <v>1248</v>
      </c>
      <c r="C354" s="124" t="s">
        <v>3802</v>
      </c>
      <c r="D354" s="125" t="s">
        <v>3017</v>
      </c>
      <c r="E354" s="124" t="s">
        <v>1249</v>
      </c>
      <c r="F354" s="124"/>
      <c r="G354" s="124" t="s">
        <v>1250</v>
      </c>
      <c r="H354" s="124" t="s">
        <v>5722</v>
      </c>
      <c r="I354" s="124" t="s">
        <v>5900</v>
      </c>
      <c r="J354" s="126">
        <v>21</v>
      </c>
      <c r="K354" s="127">
        <v>2116</v>
      </c>
      <c r="L354" s="124" t="s">
        <v>3773</v>
      </c>
      <c r="M354" s="128" t="s">
        <v>112</v>
      </c>
      <c r="N354" s="128"/>
      <c r="O354" s="129">
        <v>494.8</v>
      </c>
      <c r="P354" s="129">
        <v>3.51</v>
      </c>
      <c r="Q354" s="130">
        <v>2116</v>
      </c>
      <c r="R354" s="129">
        <v>280000</v>
      </c>
      <c r="S354" s="129">
        <v>14000</v>
      </c>
      <c r="T354" s="128" t="s">
        <v>2948</v>
      </c>
      <c r="U354" s="128" t="s">
        <v>3803</v>
      </c>
      <c r="V354" s="131"/>
      <c r="W354" s="132"/>
    </row>
    <row r="355" spans="1:23" ht="30" customHeight="1" x14ac:dyDescent="0.3">
      <c r="A355" s="122">
        <v>211253</v>
      </c>
      <c r="B355" s="123" t="s">
        <v>1251</v>
      </c>
      <c r="C355" s="124" t="s">
        <v>3804</v>
      </c>
      <c r="D355" s="125" t="s">
        <v>3017</v>
      </c>
      <c r="E355" s="124" t="s">
        <v>1252</v>
      </c>
      <c r="F355" s="124"/>
      <c r="G355" s="124" t="s">
        <v>1253</v>
      </c>
      <c r="H355" s="124" t="s">
        <v>5722</v>
      </c>
      <c r="I355" s="124" t="s">
        <v>5900</v>
      </c>
      <c r="J355" s="126">
        <v>21</v>
      </c>
      <c r="K355" s="127">
        <v>2116</v>
      </c>
      <c r="L355" s="124" t="s">
        <v>3773</v>
      </c>
      <c r="M355" s="128" t="s">
        <v>112</v>
      </c>
      <c r="N355" s="128"/>
      <c r="O355" s="129">
        <v>494.8</v>
      </c>
      <c r="P355" s="129">
        <v>3.51</v>
      </c>
      <c r="Q355" s="130">
        <v>2116</v>
      </c>
      <c r="R355" s="129">
        <v>280000</v>
      </c>
      <c r="S355" s="129">
        <v>14000</v>
      </c>
      <c r="T355" s="128" t="s">
        <v>2948</v>
      </c>
      <c r="U355" s="128" t="s">
        <v>3805</v>
      </c>
      <c r="V355" s="131"/>
      <c r="W355" s="132"/>
    </row>
    <row r="356" spans="1:23" ht="30" customHeight="1" x14ac:dyDescent="0.3">
      <c r="A356" s="122">
        <v>211254</v>
      </c>
      <c r="B356" s="123" t="s">
        <v>1254</v>
      </c>
      <c r="C356" s="124" t="s">
        <v>3806</v>
      </c>
      <c r="D356" s="125" t="s">
        <v>3017</v>
      </c>
      <c r="E356" s="124" t="s">
        <v>1255</v>
      </c>
      <c r="F356" s="124"/>
      <c r="G356" s="124" t="s">
        <v>1256</v>
      </c>
      <c r="H356" s="124" t="s">
        <v>5722</v>
      </c>
      <c r="I356" s="124" t="s">
        <v>5900</v>
      </c>
      <c r="J356" s="126">
        <v>21</v>
      </c>
      <c r="K356" s="127">
        <v>2116</v>
      </c>
      <c r="L356" s="124" t="s">
        <v>3773</v>
      </c>
      <c r="M356" s="128" t="s">
        <v>112</v>
      </c>
      <c r="N356" s="128"/>
      <c r="O356" s="129">
        <v>494.8</v>
      </c>
      <c r="P356" s="129">
        <v>3.51</v>
      </c>
      <c r="Q356" s="130">
        <v>2116</v>
      </c>
      <c r="R356" s="129">
        <v>280000</v>
      </c>
      <c r="S356" s="129">
        <v>14000</v>
      </c>
      <c r="T356" s="128" t="s">
        <v>2948</v>
      </c>
      <c r="U356" s="128" t="s">
        <v>3807</v>
      </c>
      <c r="V356" s="131"/>
      <c r="W356" s="132"/>
    </row>
    <row r="357" spans="1:23" ht="30" customHeight="1" x14ac:dyDescent="0.3">
      <c r="A357" s="122">
        <v>211256</v>
      </c>
      <c r="B357" s="123" t="s">
        <v>1257</v>
      </c>
      <c r="C357" s="124" t="s">
        <v>3808</v>
      </c>
      <c r="D357" s="125" t="s">
        <v>3017</v>
      </c>
      <c r="E357" s="124" t="s">
        <v>1258</v>
      </c>
      <c r="F357" s="124"/>
      <c r="G357" s="124" t="s">
        <v>1259</v>
      </c>
      <c r="H357" s="124" t="s">
        <v>5722</v>
      </c>
      <c r="I357" s="124" t="s">
        <v>5900</v>
      </c>
      <c r="J357" s="126">
        <v>21</v>
      </c>
      <c r="K357" s="127">
        <v>2116</v>
      </c>
      <c r="L357" s="124" t="s">
        <v>3773</v>
      </c>
      <c r="M357" s="128" t="s">
        <v>112</v>
      </c>
      <c r="N357" s="128"/>
      <c r="O357" s="129">
        <v>494.8</v>
      </c>
      <c r="P357" s="129">
        <v>3.51</v>
      </c>
      <c r="Q357" s="130">
        <v>2116</v>
      </c>
      <c r="R357" s="129">
        <v>280000</v>
      </c>
      <c r="S357" s="129">
        <v>14000</v>
      </c>
      <c r="T357" s="128" t="s">
        <v>2948</v>
      </c>
      <c r="U357" s="128" t="s">
        <v>3809</v>
      </c>
      <c r="V357" s="131"/>
      <c r="W357" s="132"/>
    </row>
    <row r="358" spans="1:23" ht="30" customHeight="1" x14ac:dyDescent="0.3">
      <c r="A358" s="122">
        <v>211271</v>
      </c>
      <c r="B358" s="123" t="s">
        <v>1260</v>
      </c>
      <c r="C358" s="124" t="s">
        <v>3810</v>
      </c>
      <c r="D358" s="125" t="s">
        <v>3017</v>
      </c>
      <c r="E358" s="124" t="s">
        <v>1261</v>
      </c>
      <c r="F358" s="124"/>
      <c r="G358" s="124" t="s">
        <v>1262</v>
      </c>
      <c r="H358" s="124" t="s">
        <v>5722</v>
      </c>
      <c r="I358" s="124" t="s">
        <v>5900</v>
      </c>
      <c r="J358" s="126">
        <v>21</v>
      </c>
      <c r="K358" s="127">
        <v>2116</v>
      </c>
      <c r="L358" s="124" t="s">
        <v>3773</v>
      </c>
      <c r="M358" s="128" t="s">
        <v>112</v>
      </c>
      <c r="N358" s="128"/>
      <c r="O358" s="129">
        <v>494.8</v>
      </c>
      <c r="P358" s="129">
        <v>3.51</v>
      </c>
      <c r="Q358" s="130">
        <v>2116</v>
      </c>
      <c r="R358" s="129">
        <v>280000</v>
      </c>
      <c r="S358" s="129">
        <v>14000</v>
      </c>
      <c r="T358" s="128" t="s">
        <v>2948</v>
      </c>
      <c r="U358" s="128" t="s">
        <v>3811</v>
      </c>
      <c r="V358" s="131"/>
      <c r="W358" s="132"/>
    </row>
    <row r="359" spans="1:23" ht="30" customHeight="1" x14ac:dyDescent="0.3">
      <c r="A359" s="122">
        <v>211601</v>
      </c>
      <c r="B359" s="123" t="s">
        <v>1263</v>
      </c>
      <c r="C359" s="124" t="s">
        <v>3812</v>
      </c>
      <c r="D359" s="125" t="s">
        <v>3017</v>
      </c>
      <c r="E359" s="124" t="s">
        <v>1264</v>
      </c>
      <c r="F359" s="124"/>
      <c r="G359" s="124" t="s">
        <v>1265</v>
      </c>
      <c r="H359" s="124" t="s">
        <v>5722</v>
      </c>
      <c r="I359" s="124" t="s">
        <v>5900</v>
      </c>
      <c r="J359" s="126">
        <v>21</v>
      </c>
      <c r="K359" s="127">
        <v>2116</v>
      </c>
      <c r="L359" s="124" t="s">
        <v>3773</v>
      </c>
      <c r="M359" s="128" t="s">
        <v>112</v>
      </c>
      <c r="N359" s="128"/>
      <c r="O359" s="129">
        <v>494.8</v>
      </c>
      <c r="P359" s="129">
        <v>3.51</v>
      </c>
      <c r="Q359" s="130">
        <v>2116</v>
      </c>
      <c r="R359" s="129">
        <v>280000</v>
      </c>
      <c r="S359" s="129">
        <v>14000</v>
      </c>
      <c r="T359" s="128" t="s">
        <v>2948</v>
      </c>
      <c r="U359" s="128" t="s">
        <v>3813</v>
      </c>
      <c r="V359" s="131"/>
      <c r="W359" s="132">
        <v>21196</v>
      </c>
    </row>
    <row r="360" spans="1:23" ht="30" customHeight="1" x14ac:dyDescent="0.3">
      <c r="A360" s="122">
        <v>212212</v>
      </c>
      <c r="B360" s="123" t="s">
        <v>1266</v>
      </c>
      <c r="C360" s="124" t="s">
        <v>3814</v>
      </c>
      <c r="D360" s="125" t="s">
        <v>3017</v>
      </c>
      <c r="E360" s="124" t="s">
        <v>1267</v>
      </c>
      <c r="F360" s="124"/>
      <c r="G360" s="124" t="s">
        <v>1268</v>
      </c>
      <c r="H360" s="124" t="s">
        <v>5729</v>
      </c>
      <c r="I360" s="124" t="s">
        <v>5903</v>
      </c>
      <c r="J360" s="126">
        <v>21</v>
      </c>
      <c r="K360" s="127">
        <v>2121</v>
      </c>
      <c r="L360" s="124" t="s">
        <v>3815</v>
      </c>
      <c r="M360" s="128" t="s">
        <v>112</v>
      </c>
      <c r="N360" s="128"/>
      <c r="O360" s="129">
        <v>338.8</v>
      </c>
      <c r="P360" s="129">
        <v>3.64</v>
      </c>
      <c r="Q360" s="130">
        <v>2121</v>
      </c>
      <c r="R360" s="129">
        <v>79000</v>
      </c>
      <c r="S360" s="129">
        <v>8000</v>
      </c>
      <c r="T360" s="128" t="s">
        <v>2948</v>
      </c>
      <c r="U360" s="128" t="s">
        <v>3816</v>
      </c>
      <c r="V360" s="131"/>
      <c r="W360" s="132">
        <v>21230</v>
      </c>
    </row>
    <row r="361" spans="1:23" ht="30" customHeight="1" x14ac:dyDescent="0.3">
      <c r="A361" s="122">
        <v>212213</v>
      </c>
      <c r="B361" s="123" t="s">
        <v>1269</v>
      </c>
      <c r="C361" s="124" t="s">
        <v>3817</v>
      </c>
      <c r="D361" s="125" t="s">
        <v>3017</v>
      </c>
      <c r="E361" s="124" t="s">
        <v>1270</v>
      </c>
      <c r="F361" s="124"/>
      <c r="G361" s="124" t="s">
        <v>1271</v>
      </c>
      <c r="H361" s="124" t="s">
        <v>5729</v>
      </c>
      <c r="I361" s="124" t="s">
        <v>5903</v>
      </c>
      <c r="J361" s="126">
        <v>21</v>
      </c>
      <c r="K361" s="127">
        <v>2121</v>
      </c>
      <c r="L361" s="124" t="s">
        <v>3815</v>
      </c>
      <c r="M361" s="128" t="s">
        <v>112</v>
      </c>
      <c r="N361" s="128"/>
      <c r="O361" s="129">
        <v>338.8</v>
      </c>
      <c r="P361" s="129">
        <v>3.64</v>
      </c>
      <c r="Q361" s="130">
        <v>2121</v>
      </c>
      <c r="R361" s="129">
        <v>79000</v>
      </c>
      <c r="S361" s="129">
        <v>8000</v>
      </c>
      <c r="T361" s="128" t="s">
        <v>2948</v>
      </c>
      <c r="U361" s="128" t="s">
        <v>3818</v>
      </c>
      <c r="V361" s="131"/>
      <c r="W361" s="132" t="s">
        <v>3819</v>
      </c>
    </row>
    <row r="362" spans="1:23" ht="30" customHeight="1" x14ac:dyDescent="0.3">
      <c r="A362" s="122">
        <v>212215</v>
      </c>
      <c r="B362" s="123" t="s">
        <v>1272</v>
      </c>
      <c r="C362" s="124" t="s">
        <v>3820</v>
      </c>
      <c r="D362" s="125" t="s">
        <v>3017</v>
      </c>
      <c r="E362" s="124" t="s">
        <v>1273</v>
      </c>
      <c r="F362" s="124"/>
      <c r="G362" s="124" t="s">
        <v>1274</v>
      </c>
      <c r="H362" s="124" t="s">
        <v>5729</v>
      </c>
      <c r="I362" s="124" t="s">
        <v>5903</v>
      </c>
      <c r="J362" s="126">
        <v>21</v>
      </c>
      <c r="K362" s="127">
        <v>2121</v>
      </c>
      <c r="L362" s="124" t="s">
        <v>3815</v>
      </c>
      <c r="M362" s="128" t="s">
        <v>112</v>
      </c>
      <c r="N362" s="128"/>
      <c r="O362" s="129">
        <v>338.8</v>
      </c>
      <c r="P362" s="129">
        <v>3.64</v>
      </c>
      <c r="Q362" s="130">
        <v>2121</v>
      </c>
      <c r="R362" s="129">
        <v>79000</v>
      </c>
      <c r="S362" s="129">
        <v>8000</v>
      </c>
      <c r="T362" s="128" t="s">
        <v>2948</v>
      </c>
      <c r="U362" s="128" t="s">
        <v>3821</v>
      </c>
      <c r="V362" s="131"/>
      <c r="W362" s="132" t="s">
        <v>3819</v>
      </c>
    </row>
    <row r="363" spans="1:23" ht="30" customHeight="1" x14ac:dyDescent="0.3">
      <c r="A363" s="122">
        <v>212216</v>
      </c>
      <c r="B363" s="123" t="s">
        <v>1275</v>
      </c>
      <c r="C363" s="124" t="s">
        <v>3822</v>
      </c>
      <c r="D363" s="125" t="s">
        <v>3017</v>
      </c>
      <c r="E363" s="124" t="s">
        <v>1276</v>
      </c>
      <c r="F363" s="124"/>
      <c r="G363" s="124" t="s">
        <v>1277</v>
      </c>
      <c r="H363" s="124" t="s">
        <v>5729</v>
      </c>
      <c r="I363" s="124" t="s">
        <v>5903</v>
      </c>
      <c r="J363" s="126">
        <v>21</v>
      </c>
      <c r="K363" s="127">
        <v>2121</v>
      </c>
      <c r="L363" s="124" t="s">
        <v>3815</v>
      </c>
      <c r="M363" s="128" t="s">
        <v>112</v>
      </c>
      <c r="N363" s="128"/>
      <c r="O363" s="129">
        <v>338.8</v>
      </c>
      <c r="P363" s="129">
        <v>3.64</v>
      </c>
      <c r="Q363" s="130">
        <v>2121</v>
      </c>
      <c r="R363" s="129">
        <v>79000</v>
      </c>
      <c r="S363" s="129">
        <v>8000</v>
      </c>
      <c r="T363" s="128" t="s">
        <v>2948</v>
      </c>
      <c r="U363" s="128" t="s">
        <v>3823</v>
      </c>
      <c r="V363" s="131"/>
      <c r="W363" s="132" t="s">
        <v>3819</v>
      </c>
    </row>
    <row r="364" spans="1:23" ht="30" customHeight="1" x14ac:dyDescent="0.3">
      <c r="A364" s="122">
        <v>212217</v>
      </c>
      <c r="B364" s="123" t="s">
        <v>1278</v>
      </c>
      <c r="C364" s="124" t="s">
        <v>3824</v>
      </c>
      <c r="D364" s="125" t="s">
        <v>3017</v>
      </c>
      <c r="E364" s="124" t="s">
        <v>1279</v>
      </c>
      <c r="F364" s="124"/>
      <c r="G364" s="124" t="s">
        <v>1280</v>
      </c>
      <c r="H364" s="124" t="s">
        <v>5729</v>
      </c>
      <c r="I364" s="124" t="s">
        <v>5903</v>
      </c>
      <c r="J364" s="126">
        <v>21</v>
      </c>
      <c r="K364" s="127">
        <v>2123</v>
      </c>
      <c r="L364" s="124" t="s">
        <v>3825</v>
      </c>
      <c r="M364" s="128" t="s">
        <v>112</v>
      </c>
      <c r="N364" s="128"/>
      <c r="O364" s="129">
        <v>290.89999999999998</v>
      </c>
      <c r="P364" s="129">
        <v>6.02</v>
      </c>
      <c r="Q364" s="130">
        <v>2123</v>
      </c>
      <c r="R364" s="129">
        <v>34000</v>
      </c>
      <c r="S364" s="129">
        <v>7600</v>
      </c>
      <c r="T364" s="128" t="s">
        <v>2948</v>
      </c>
      <c r="U364" s="128" t="s">
        <v>3826</v>
      </c>
      <c r="V364" s="131"/>
      <c r="W364" s="132">
        <v>21220</v>
      </c>
    </row>
    <row r="365" spans="1:23" ht="30" customHeight="1" x14ac:dyDescent="0.3">
      <c r="A365" s="122">
        <v>212219</v>
      </c>
      <c r="B365" s="123" t="s">
        <v>1281</v>
      </c>
      <c r="C365" s="124" t="s">
        <v>3827</v>
      </c>
      <c r="D365" s="125" t="s">
        <v>3017</v>
      </c>
      <c r="E365" s="124" t="s">
        <v>1282</v>
      </c>
      <c r="F365" s="124"/>
      <c r="G365" s="124" t="s">
        <v>1283</v>
      </c>
      <c r="H365" s="124" t="s">
        <v>5729</v>
      </c>
      <c r="I365" s="124" t="s">
        <v>5903</v>
      </c>
      <c r="J365" s="126">
        <v>21</v>
      </c>
      <c r="K365" s="127">
        <v>2123</v>
      </c>
      <c r="L365" s="124" t="s">
        <v>3825</v>
      </c>
      <c r="M365" s="128" t="s">
        <v>112</v>
      </c>
      <c r="N365" s="128"/>
      <c r="O365" s="129">
        <v>290.89999999999998</v>
      </c>
      <c r="P365" s="129">
        <v>6.02</v>
      </c>
      <c r="Q365" s="130">
        <v>2123</v>
      </c>
      <c r="R365" s="129">
        <v>34000</v>
      </c>
      <c r="S365" s="129">
        <v>7600</v>
      </c>
      <c r="T365" s="128" t="s">
        <v>2948</v>
      </c>
      <c r="U365" s="128" t="s">
        <v>3828</v>
      </c>
      <c r="V365" s="131"/>
      <c r="W365" s="132">
        <v>21220</v>
      </c>
    </row>
    <row r="366" spans="1:23" ht="30" customHeight="1" x14ac:dyDescent="0.3">
      <c r="A366" s="122">
        <v>212220</v>
      </c>
      <c r="B366" s="123" t="s">
        <v>1284</v>
      </c>
      <c r="C366" s="124" t="s">
        <v>3829</v>
      </c>
      <c r="D366" s="125" t="s">
        <v>3017</v>
      </c>
      <c r="E366" s="124" t="s">
        <v>1285</v>
      </c>
      <c r="F366" s="124"/>
      <c r="G366" s="124" t="s">
        <v>1286</v>
      </c>
      <c r="H366" s="124" t="s">
        <v>5729</v>
      </c>
      <c r="I366" s="124" t="s">
        <v>5903</v>
      </c>
      <c r="J366" s="126">
        <v>21</v>
      </c>
      <c r="K366" s="127">
        <v>2123</v>
      </c>
      <c r="L366" s="124" t="s">
        <v>3825</v>
      </c>
      <c r="M366" s="128" t="s">
        <v>112</v>
      </c>
      <c r="N366" s="128"/>
      <c r="O366" s="129">
        <v>290.89999999999998</v>
      </c>
      <c r="P366" s="129">
        <v>6.02</v>
      </c>
      <c r="Q366" s="130">
        <v>2123</v>
      </c>
      <c r="R366" s="129">
        <v>34000</v>
      </c>
      <c r="S366" s="129">
        <v>7600</v>
      </c>
      <c r="T366" s="128" t="s">
        <v>2948</v>
      </c>
      <c r="U366" s="128" t="s">
        <v>3830</v>
      </c>
      <c r="V366" s="131"/>
      <c r="W366" s="132">
        <v>21220</v>
      </c>
    </row>
    <row r="367" spans="1:23" ht="30" customHeight="1" x14ac:dyDescent="0.3">
      <c r="A367" s="122">
        <v>212252</v>
      </c>
      <c r="B367" s="123" t="s">
        <v>1287</v>
      </c>
      <c r="C367" s="124" t="s">
        <v>3831</v>
      </c>
      <c r="D367" s="125" t="s">
        <v>3017</v>
      </c>
      <c r="E367" s="124" t="s">
        <v>1288</v>
      </c>
      <c r="F367" s="124" t="s">
        <v>3832</v>
      </c>
      <c r="G367" s="124" t="s">
        <v>1289</v>
      </c>
      <c r="H367" s="124" t="s">
        <v>5904</v>
      </c>
      <c r="I367" s="124" t="s">
        <v>5905</v>
      </c>
      <c r="J367" s="126">
        <v>21</v>
      </c>
      <c r="K367" s="127">
        <v>2123</v>
      </c>
      <c r="L367" s="124" t="s">
        <v>3825</v>
      </c>
      <c r="M367" s="128" t="s">
        <v>112</v>
      </c>
      <c r="N367" s="128"/>
      <c r="O367" s="129">
        <v>290.89999999999998</v>
      </c>
      <c r="P367" s="129">
        <v>6.02</v>
      </c>
      <c r="Q367" s="130">
        <v>2123</v>
      </c>
      <c r="R367" s="129">
        <v>34000</v>
      </c>
      <c r="S367" s="129">
        <v>7600</v>
      </c>
      <c r="T367" s="128" t="s">
        <v>2948</v>
      </c>
      <c r="U367" s="128" t="s">
        <v>3833</v>
      </c>
      <c r="V367" s="131"/>
      <c r="W367" s="132">
        <v>21220</v>
      </c>
    </row>
    <row r="368" spans="1:23" ht="30" customHeight="1" x14ac:dyDescent="0.3">
      <c r="A368" s="122">
        <v>213332</v>
      </c>
      <c r="B368" s="123" t="s">
        <v>1290</v>
      </c>
      <c r="C368" s="124" t="s">
        <v>3834</v>
      </c>
      <c r="D368" s="125" t="s">
        <v>3017</v>
      </c>
      <c r="E368" s="124" t="s">
        <v>1291</v>
      </c>
      <c r="F368" s="124"/>
      <c r="G368" s="124" t="s">
        <v>1292</v>
      </c>
      <c r="H368" s="124" t="s">
        <v>5716</v>
      </c>
      <c r="I368" s="124" t="s">
        <v>2973</v>
      </c>
      <c r="J368" s="126">
        <v>15</v>
      </c>
      <c r="K368" s="127">
        <v>1552</v>
      </c>
      <c r="L368" s="124" t="s">
        <v>3835</v>
      </c>
      <c r="M368" s="128" t="s">
        <v>112</v>
      </c>
      <c r="N368" s="128"/>
      <c r="O368" s="129">
        <v>50.94</v>
      </c>
      <c r="P368" s="129">
        <v>2.0299999999999998</v>
      </c>
      <c r="Q368" s="130">
        <v>1552</v>
      </c>
      <c r="R368" s="129">
        <v>19000</v>
      </c>
      <c r="S368" s="129">
        <v>4600</v>
      </c>
      <c r="T368" s="128" t="s">
        <v>2948</v>
      </c>
      <c r="U368" s="128" t="s">
        <v>3836</v>
      </c>
      <c r="V368" s="131"/>
      <c r="W368" s="132">
        <v>15521</v>
      </c>
    </row>
    <row r="369" spans="1:23" ht="30" customHeight="1" x14ac:dyDescent="0.3">
      <c r="A369" s="122">
        <v>213363</v>
      </c>
      <c r="B369" s="123" t="s">
        <v>1293</v>
      </c>
      <c r="C369" s="124" t="s">
        <v>3837</v>
      </c>
      <c r="D369" s="125" t="s">
        <v>3017</v>
      </c>
      <c r="E369" s="124" t="s">
        <v>5605</v>
      </c>
      <c r="F369" s="124"/>
      <c r="G369" s="124" t="s">
        <v>1294</v>
      </c>
      <c r="H369" s="124" t="s">
        <v>5716</v>
      </c>
      <c r="I369" s="124" t="s">
        <v>2973</v>
      </c>
      <c r="J369" s="126">
        <v>21</v>
      </c>
      <c r="K369" s="127">
        <v>2133</v>
      </c>
      <c r="L369" s="124" t="s">
        <v>3838</v>
      </c>
      <c r="M369" s="128" t="s">
        <v>112</v>
      </c>
      <c r="N369" s="128"/>
      <c r="O369" s="129">
        <v>478.09</v>
      </c>
      <c r="P369" s="129">
        <v>6.44</v>
      </c>
      <c r="Q369" s="130">
        <v>2133</v>
      </c>
      <c r="R369" s="129">
        <v>200000</v>
      </c>
      <c r="S369" s="129">
        <v>7900</v>
      </c>
      <c r="T369" s="128" t="s">
        <v>2948</v>
      </c>
      <c r="U369" s="128" t="s">
        <v>3839</v>
      </c>
      <c r="V369" s="131">
        <v>21330</v>
      </c>
      <c r="W369" s="132" t="s">
        <v>3840</v>
      </c>
    </row>
    <row r="370" spans="1:23" ht="30" customHeight="1" x14ac:dyDescent="0.3">
      <c r="A370" s="122">
        <v>213436</v>
      </c>
      <c r="B370" s="123" t="s">
        <v>1295</v>
      </c>
      <c r="C370" s="124" t="s">
        <v>3841</v>
      </c>
      <c r="D370" s="125" t="s">
        <v>2957</v>
      </c>
      <c r="E370" s="124" t="s">
        <v>1296</v>
      </c>
      <c r="F370" s="124"/>
      <c r="G370" s="124" t="s">
        <v>1297</v>
      </c>
      <c r="H370" s="124" t="s">
        <v>5716</v>
      </c>
      <c r="I370" s="124" t="s">
        <v>2973</v>
      </c>
      <c r="J370" s="126">
        <v>21</v>
      </c>
      <c r="K370" s="127">
        <v>2132</v>
      </c>
      <c r="L370" s="124" t="s">
        <v>3842</v>
      </c>
      <c r="M370" s="128" t="s">
        <v>3006</v>
      </c>
      <c r="N370" s="128"/>
      <c r="O370" s="129">
        <v>19749.52</v>
      </c>
      <c r="P370" s="129">
        <v>954.89</v>
      </c>
      <c r="Q370" s="130">
        <v>2132</v>
      </c>
      <c r="R370" s="129">
        <v>1</v>
      </c>
      <c r="S370" s="129">
        <v>1</v>
      </c>
      <c r="T370" s="128" t="s">
        <v>2948</v>
      </c>
      <c r="U370" s="128" t="s">
        <v>3843</v>
      </c>
      <c r="V370" s="131">
        <v>21320</v>
      </c>
      <c r="W370" s="132">
        <v>21320</v>
      </c>
    </row>
    <row r="371" spans="1:23" ht="30" customHeight="1" x14ac:dyDescent="0.3">
      <c r="A371" s="122">
        <v>213499</v>
      </c>
      <c r="B371" s="123" t="s">
        <v>1298</v>
      </c>
      <c r="C371" s="124" t="s">
        <v>3844</v>
      </c>
      <c r="D371" s="125" t="s">
        <v>3017</v>
      </c>
      <c r="E371" s="124" t="s">
        <v>1299</v>
      </c>
      <c r="F371" s="124"/>
      <c r="G371" s="124" t="s">
        <v>1300</v>
      </c>
      <c r="H371" s="124" t="s">
        <v>2973</v>
      </c>
      <c r="I371" s="124" t="s">
        <v>2973</v>
      </c>
      <c r="J371" s="126">
        <v>21</v>
      </c>
      <c r="K371" s="127">
        <v>2134</v>
      </c>
      <c r="L371" s="124" t="s">
        <v>3845</v>
      </c>
      <c r="M371" s="128" t="s">
        <v>112</v>
      </c>
      <c r="N371" s="128"/>
      <c r="O371" s="129">
        <v>285.38</v>
      </c>
      <c r="P371" s="129">
        <v>4.8899999999999997</v>
      </c>
      <c r="Q371" s="130">
        <v>2134</v>
      </c>
      <c r="R371" s="129">
        <v>130000</v>
      </c>
      <c r="S371" s="129">
        <v>11000</v>
      </c>
      <c r="T371" s="128" t="s">
        <v>2948</v>
      </c>
      <c r="U371" s="128" t="s">
        <v>3846</v>
      </c>
      <c r="V371" s="131">
        <v>21335</v>
      </c>
      <c r="W371" s="132" t="s">
        <v>3847</v>
      </c>
    </row>
    <row r="372" spans="1:23" ht="30" customHeight="1" x14ac:dyDescent="0.3">
      <c r="A372" s="122">
        <v>213700</v>
      </c>
      <c r="B372" s="123" t="s">
        <v>1301</v>
      </c>
      <c r="C372" s="124" t="s">
        <v>3848</v>
      </c>
      <c r="D372" s="125" t="s">
        <v>3017</v>
      </c>
      <c r="E372" s="124" t="s">
        <v>5606</v>
      </c>
      <c r="F372" s="124"/>
      <c r="G372" s="124" t="s">
        <v>138</v>
      </c>
      <c r="H372" s="124" t="e">
        <v>#N/A</v>
      </c>
      <c r="I372" s="124" t="e">
        <v>#N/A</v>
      </c>
      <c r="J372" s="126">
        <v>21</v>
      </c>
      <c r="K372" s="127">
        <v>2134</v>
      </c>
      <c r="L372" s="124" t="s">
        <v>3845</v>
      </c>
      <c r="M372" s="128" t="s">
        <v>112</v>
      </c>
      <c r="N372" s="128"/>
      <c r="O372" s="129">
        <v>285.38</v>
      </c>
      <c r="P372" s="129">
        <v>4.8899999999999997</v>
      </c>
      <c r="Q372" s="130">
        <v>2134</v>
      </c>
      <c r="R372" s="129">
        <v>130000</v>
      </c>
      <c r="S372" s="129">
        <v>11000</v>
      </c>
      <c r="T372" s="128" t="s">
        <v>2948</v>
      </c>
      <c r="U372" s="128" t="s">
        <v>3849</v>
      </c>
      <c r="V372" s="131">
        <v>21332</v>
      </c>
      <c r="W372" s="132">
        <v>21370</v>
      </c>
    </row>
    <row r="373" spans="1:23" ht="30" customHeight="1" x14ac:dyDescent="0.3">
      <c r="A373" s="122">
        <v>214070</v>
      </c>
      <c r="B373" s="123" t="s">
        <v>1302</v>
      </c>
      <c r="C373" s="124" t="s">
        <v>5906</v>
      </c>
      <c r="D373" s="125" t="s">
        <v>3017</v>
      </c>
      <c r="E373" s="124" t="s">
        <v>5607</v>
      </c>
      <c r="F373" s="124"/>
      <c r="G373" s="124" t="s">
        <v>138</v>
      </c>
      <c r="H373" s="124"/>
      <c r="I373" s="124"/>
      <c r="J373" s="126">
        <v>21</v>
      </c>
      <c r="K373" s="127">
        <v>2143</v>
      </c>
      <c r="L373" s="124" t="s">
        <v>3850</v>
      </c>
      <c r="M373" s="128" t="s">
        <v>112</v>
      </c>
      <c r="N373" s="128"/>
      <c r="O373" s="129">
        <v>785</v>
      </c>
      <c r="P373" s="129">
        <v>4.87</v>
      </c>
      <c r="Q373" s="130"/>
      <c r="R373" s="129">
        <v>150000</v>
      </c>
      <c r="S373" s="129">
        <v>22000</v>
      </c>
      <c r="T373" s="128"/>
      <c r="U373" s="128"/>
      <c r="V373" s="131"/>
      <c r="W373" s="132"/>
    </row>
    <row r="374" spans="1:23" ht="30" customHeight="1" x14ac:dyDescent="0.3">
      <c r="A374" s="122">
        <v>214090</v>
      </c>
      <c r="B374" s="123" t="s">
        <v>5487</v>
      </c>
      <c r="C374" s="124" t="s">
        <v>5907</v>
      </c>
      <c r="D374" s="125" t="s">
        <v>3017</v>
      </c>
      <c r="E374" s="124" t="s">
        <v>5608</v>
      </c>
      <c r="F374" s="124"/>
      <c r="G374" s="124" t="s">
        <v>138</v>
      </c>
      <c r="H374" s="124"/>
      <c r="I374" s="124"/>
      <c r="J374" s="126">
        <v>21</v>
      </c>
      <c r="K374" s="127">
        <v>2144</v>
      </c>
      <c r="L374" s="124" t="s">
        <v>3851</v>
      </c>
      <c r="M374" s="128" t="s">
        <v>112</v>
      </c>
      <c r="N374" s="128"/>
      <c r="O374" s="129">
        <v>785</v>
      </c>
      <c r="P374" s="129">
        <v>5.0599999999999996</v>
      </c>
      <c r="Q374" s="130"/>
      <c r="R374" s="129">
        <v>52000</v>
      </c>
      <c r="S374" s="129">
        <v>9700</v>
      </c>
      <c r="T374" s="128"/>
      <c r="U374" s="128"/>
      <c r="V374" s="131"/>
      <c r="W374" s="132"/>
    </row>
    <row r="375" spans="1:23" ht="30" customHeight="1" x14ac:dyDescent="0.3">
      <c r="A375" s="122">
        <v>214400</v>
      </c>
      <c r="B375" s="123" t="s">
        <v>1303</v>
      </c>
      <c r="C375" s="124" t="s">
        <v>5908</v>
      </c>
      <c r="D375" s="125" t="s">
        <v>2957</v>
      </c>
      <c r="E375" s="124" t="s">
        <v>5609</v>
      </c>
      <c r="F375" s="124"/>
      <c r="G375" s="124" t="s">
        <v>138</v>
      </c>
      <c r="H375" s="124"/>
      <c r="I375" s="124"/>
      <c r="J375" s="126">
        <v>21</v>
      </c>
      <c r="K375" s="127">
        <v>2185</v>
      </c>
      <c r="L375" s="124" t="s">
        <v>3852</v>
      </c>
      <c r="M375" s="128" t="s">
        <v>112</v>
      </c>
      <c r="N375" s="128"/>
      <c r="O375" s="129">
        <v>290.38</v>
      </c>
      <c r="P375" s="129">
        <v>0.89</v>
      </c>
      <c r="Q375" s="130"/>
      <c r="R375" s="129">
        <v>23000</v>
      </c>
      <c r="S375" s="129">
        <v>5400</v>
      </c>
      <c r="T375" s="128"/>
      <c r="U375" s="128"/>
      <c r="V375" s="131"/>
      <c r="W375" s="132"/>
    </row>
    <row r="376" spans="1:23" ht="30" customHeight="1" x14ac:dyDescent="0.3">
      <c r="A376" s="122">
        <v>214410</v>
      </c>
      <c r="B376" s="123" t="s">
        <v>1304</v>
      </c>
      <c r="C376" s="124" t="s">
        <v>5909</v>
      </c>
      <c r="D376" s="125" t="s">
        <v>2957</v>
      </c>
      <c r="E376" s="124" t="s">
        <v>5610</v>
      </c>
      <c r="F376" s="124"/>
      <c r="G376" s="124" t="s">
        <v>138</v>
      </c>
      <c r="H376" s="124"/>
      <c r="I376" s="124"/>
      <c r="J376" s="126">
        <v>21</v>
      </c>
      <c r="K376" s="127">
        <v>2147</v>
      </c>
      <c r="L376" s="124" t="s">
        <v>3853</v>
      </c>
      <c r="M376" s="128" t="s">
        <v>112</v>
      </c>
      <c r="N376" s="128"/>
      <c r="O376" s="129">
        <v>642.57000000000005</v>
      </c>
      <c r="P376" s="129">
        <v>0.43</v>
      </c>
      <c r="Q376" s="130"/>
      <c r="R376" s="129">
        <v>18000</v>
      </c>
      <c r="S376" s="129">
        <v>16000</v>
      </c>
      <c r="T376" s="128"/>
      <c r="U376" s="128"/>
      <c r="V376" s="131"/>
      <c r="W376" s="132"/>
    </row>
    <row r="377" spans="1:23" ht="30" customHeight="1" x14ac:dyDescent="0.3">
      <c r="A377" s="122">
        <v>214422</v>
      </c>
      <c r="B377" s="123" t="s">
        <v>1305</v>
      </c>
      <c r="C377" s="124" t="s">
        <v>3854</v>
      </c>
      <c r="D377" s="125" t="s">
        <v>2957</v>
      </c>
      <c r="E377" s="124" t="s">
        <v>1306</v>
      </c>
      <c r="F377" s="124"/>
      <c r="G377" s="124" t="s">
        <v>1307</v>
      </c>
      <c r="H377" s="124" t="s">
        <v>5730</v>
      </c>
      <c r="I377" s="124" t="s">
        <v>2973</v>
      </c>
      <c r="J377" s="126">
        <v>21</v>
      </c>
      <c r="K377" s="127">
        <v>2145</v>
      </c>
      <c r="L377" s="124" t="s">
        <v>3855</v>
      </c>
      <c r="M377" s="128" t="s">
        <v>3006</v>
      </c>
      <c r="N377" s="128"/>
      <c r="O377" s="129">
        <v>198829.05</v>
      </c>
      <c r="P377" s="129">
        <v>2939.78</v>
      </c>
      <c r="Q377" s="130">
        <v>2145</v>
      </c>
      <c r="R377" s="129">
        <v>23</v>
      </c>
      <c r="S377" s="129">
        <v>1</v>
      </c>
      <c r="T377" s="128" t="s">
        <v>2948</v>
      </c>
      <c r="U377" s="128" t="s">
        <v>3856</v>
      </c>
      <c r="V377" s="131">
        <v>14955</v>
      </c>
      <c r="W377" s="132" t="s">
        <v>3857</v>
      </c>
    </row>
    <row r="378" spans="1:23" ht="30" customHeight="1" x14ac:dyDescent="0.3">
      <c r="A378" s="122">
        <v>214425</v>
      </c>
      <c r="B378" s="123" t="s">
        <v>1308</v>
      </c>
      <c r="C378" s="124" t="s">
        <v>3858</v>
      </c>
      <c r="D378" s="125" t="s">
        <v>3017</v>
      </c>
      <c r="E378" s="124" t="s">
        <v>1309</v>
      </c>
      <c r="F378" s="124"/>
      <c r="G378" s="124" t="s">
        <v>1310</v>
      </c>
      <c r="H378" s="124" t="s">
        <v>5730</v>
      </c>
      <c r="I378" s="124" t="s">
        <v>2973</v>
      </c>
      <c r="J378" s="126">
        <v>21</v>
      </c>
      <c r="K378" s="127">
        <v>2141</v>
      </c>
      <c r="L378" s="124" t="s">
        <v>3859</v>
      </c>
      <c r="M378" s="128" t="s">
        <v>112</v>
      </c>
      <c r="N378" s="128"/>
      <c r="O378" s="129">
        <v>785</v>
      </c>
      <c r="P378" s="129">
        <v>4.8099999999999996</v>
      </c>
      <c r="Q378" s="130">
        <v>2141</v>
      </c>
      <c r="R378" s="129">
        <v>210000</v>
      </c>
      <c r="S378" s="129">
        <v>10000</v>
      </c>
      <c r="T378" s="128" t="s">
        <v>2948</v>
      </c>
      <c r="U378" s="128" t="s">
        <v>3860</v>
      </c>
      <c r="V378" s="131">
        <v>21410</v>
      </c>
      <c r="W378" s="132" t="s">
        <v>3861</v>
      </c>
    </row>
    <row r="379" spans="1:23" ht="30" customHeight="1" x14ac:dyDescent="0.3">
      <c r="A379" s="122">
        <v>214426</v>
      </c>
      <c r="B379" s="123" t="s">
        <v>1311</v>
      </c>
      <c r="C379" s="124" t="s">
        <v>3862</v>
      </c>
      <c r="D379" s="125" t="s">
        <v>3017</v>
      </c>
      <c r="E379" s="124" t="s">
        <v>1312</v>
      </c>
      <c r="F379" s="124" t="s">
        <v>5910</v>
      </c>
      <c r="G379" s="124" t="s">
        <v>1313</v>
      </c>
      <c r="H379" s="124" t="s">
        <v>5730</v>
      </c>
      <c r="I379" s="124" t="s">
        <v>5716</v>
      </c>
      <c r="J379" s="126">
        <v>44</v>
      </c>
      <c r="K379" s="127">
        <v>4425</v>
      </c>
      <c r="L379" s="124" t="s">
        <v>3863</v>
      </c>
      <c r="M379" s="128" t="s">
        <v>112</v>
      </c>
      <c r="N379" s="128"/>
      <c r="O379" s="129">
        <v>131.09</v>
      </c>
      <c r="P379" s="129">
        <v>0.97</v>
      </c>
      <c r="Q379" s="130">
        <v>4425</v>
      </c>
      <c r="R379" s="129">
        <v>59000</v>
      </c>
      <c r="S379" s="129">
        <v>7700</v>
      </c>
      <c r="T379" s="128" t="s">
        <v>2948</v>
      </c>
      <c r="U379" s="128" t="s">
        <v>3864</v>
      </c>
      <c r="V379" s="131">
        <v>44263</v>
      </c>
      <c r="W379" s="132"/>
    </row>
    <row r="380" spans="1:23" ht="30" customHeight="1" x14ac:dyDescent="0.3">
      <c r="A380" s="122">
        <v>214428</v>
      </c>
      <c r="B380" s="123" t="s">
        <v>1314</v>
      </c>
      <c r="C380" s="124" t="s">
        <v>3865</v>
      </c>
      <c r="D380" s="125" t="s">
        <v>2957</v>
      </c>
      <c r="E380" s="124" t="s">
        <v>1315</v>
      </c>
      <c r="F380" s="124" t="s">
        <v>3866</v>
      </c>
      <c r="G380" s="124" t="s">
        <v>1316</v>
      </c>
      <c r="H380" s="124" t="s">
        <v>5730</v>
      </c>
      <c r="I380" s="124" t="s">
        <v>5716</v>
      </c>
      <c r="J380" s="126">
        <v>44</v>
      </c>
      <c r="K380" s="127">
        <v>4422</v>
      </c>
      <c r="L380" s="124" t="s">
        <v>3416</v>
      </c>
      <c r="M380" s="128" t="s">
        <v>112</v>
      </c>
      <c r="N380" s="128" t="s">
        <v>3780</v>
      </c>
      <c r="O380" s="129">
        <v>195.5</v>
      </c>
      <c r="P380" s="129">
        <v>1.49</v>
      </c>
      <c r="Q380" s="130">
        <v>4422</v>
      </c>
      <c r="R380" s="129">
        <v>400000</v>
      </c>
      <c r="S380" s="129">
        <v>5500</v>
      </c>
      <c r="T380" s="128" t="s">
        <v>2948</v>
      </c>
      <c r="U380" s="128" t="s">
        <v>3867</v>
      </c>
      <c r="V380" s="131">
        <v>44262</v>
      </c>
      <c r="W380" s="132"/>
    </row>
    <row r="381" spans="1:23" ht="30" customHeight="1" x14ac:dyDescent="0.3">
      <c r="A381" s="122">
        <v>214429</v>
      </c>
      <c r="B381" s="123" t="s">
        <v>1317</v>
      </c>
      <c r="C381" s="124" t="s">
        <v>3868</v>
      </c>
      <c r="D381" s="125" t="s">
        <v>3017</v>
      </c>
      <c r="E381" s="124" t="s">
        <v>1318</v>
      </c>
      <c r="F381" s="124"/>
      <c r="G381" s="124" t="s">
        <v>1319</v>
      </c>
      <c r="H381" s="124" t="s">
        <v>5730</v>
      </c>
      <c r="I381" s="124" t="s">
        <v>5716</v>
      </c>
      <c r="J381" s="126">
        <v>21</v>
      </c>
      <c r="K381" s="127">
        <v>2141</v>
      </c>
      <c r="L381" s="124" t="s">
        <v>3859</v>
      </c>
      <c r="M381" s="128" t="s">
        <v>112</v>
      </c>
      <c r="N381" s="128"/>
      <c r="O381" s="129">
        <v>785</v>
      </c>
      <c r="P381" s="129">
        <v>4.8099999999999996</v>
      </c>
      <c r="Q381" s="130">
        <v>2141</v>
      </c>
      <c r="R381" s="129">
        <v>210000</v>
      </c>
      <c r="S381" s="129">
        <v>10000</v>
      </c>
      <c r="T381" s="128" t="s">
        <v>2948</v>
      </c>
      <c r="U381" s="128" t="s">
        <v>3869</v>
      </c>
      <c r="V381" s="131"/>
      <c r="W381" s="132"/>
    </row>
    <row r="382" spans="1:23" ht="30" customHeight="1" x14ac:dyDescent="0.3">
      <c r="A382" s="122">
        <v>214467</v>
      </c>
      <c r="B382" s="123" t="s">
        <v>1320</v>
      </c>
      <c r="C382" s="124" t="s">
        <v>3870</v>
      </c>
      <c r="D382" s="125" t="s">
        <v>3017</v>
      </c>
      <c r="E382" s="124" t="s">
        <v>1321</v>
      </c>
      <c r="F382" s="124"/>
      <c r="G382" s="124" t="s">
        <v>1322</v>
      </c>
      <c r="H382" s="124" t="s">
        <v>5730</v>
      </c>
      <c r="I382" s="124" t="s">
        <v>5716</v>
      </c>
      <c r="J382" s="126">
        <v>21</v>
      </c>
      <c r="K382" s="127">
        <v>2141</v>
      </c>
      <c r="L382" s="124" t="s">
        <v>3859</v>
      </c>
      <c r="M382" s="128" t="s">
        <v>112</v>
      </c>
      <c r="N382" s="128"/>
      <c r="O382" s="129">
        <v>785</v>
      </c>
      <c r="P382" s="129">
        <v>4.8099999999999996</v>
      </c>
      <c r="Q382" s="130">
        <v>2141</v>
      </c>
      <c r="R382" s="129">
        <v>210000</v>
      </c>
      <c r="S382" s="129">
        <v>10000</v>
      </c>
      <c r="T382" s="128" t="s">
        <v>2948</v>
      </c>
      <c r="U382" s="128" t="s">
        <v>3871</v>
      </c>
      <c r="V382" s="131">
        <v>21410</v>
      </c>
      <c r="W382" s="132">
        <v>21430</v>
      </c>
    </row>
    <row r="383" spans="1:23" ht="30" customHeight="1" x14ac:dyDescent="0.3">
      <c r="A383" s="122">
        <v>214469</v>
      </c>
      <c r="B383" s="123" t="s">
        <v>1323</v>
      </c>
      <c r="C383" s="124" t="s">
        <v>3872</v>
      </c>
      <c r="D383" s="125" t="s">
        <v>2957</v>
      </c>
      <c r="E383" s="124" t="s">
        <v>1324</v>
      </c>
      <c r="F383" s="124"/>
      <c r="G383" s="124" t="s">
        <v>1325</v>
      </c>
      <c r="H383" s="124" t="s">
        <v>5729</v>
      </c>
      <c r="I383" s="124" t="s">
        <v>5911</v>
      </c>
      <c r="J383" s="126">
        <v>21</v>
      </c>
      <c r="K383" s="127">
        <v>2146</v>
      </c>
      <c r="L383" s="124" t="s">
        <v>3873</v>
      </c>
      <c r="M383" s="128" t="s">
        <v>3006</v>
      </c>
      <c r="N383" s="128"/>
      <c r="O383" s="129">
        <v>27793187.34</v>
      </c>
      <c r="P383" s="129">
        <v>9208.77</v>
      </c>
      <c r="Q383" s="130">
        <v>2146</v>
      </c>
      <c r="R383" s="129">
        <v>1</v>
      </c>
      <c r="S383" s="129">
        <v>1</v>
      </c>
      <c r="T383" s="128" t="s">
        <v>2948</v>
      </c>
      <c r="U383" s="128" t="s">
        <v>3874</v>
      </c>
      <c r="V383" s="131"/>
      <c r="W383" s="132"/>
    </row>
    <row r="384" spans="1:23" ht="30" customHeight="1" x14ac:dyDescent="0.3">
      <c r="A384" s="122">
        <v>215552</v>
      </c>
      <c r="B384" s="123" t="s">
        <v>1326</v>
      </c>
      <c r="C384" s="124" t="s">
        <v>3875</v>
      </c>
      <c r="D384" s="125" t="s">
        <v>3017</v>
      </c>
      <c r="E384" s="124" t="s">
        <v>1327</v>
      </c>
      <c r="F384" s="124"/>
      <c r="G384" s="124" t="s">
        <v>1328</v>
      </c>
      <c r="H384" s="124" t="s">
        <v>5729</v>
      </c>
      <c r="I384" s="124" t="s">
        <v>5903</v>
      </c>
      <c r="J384" s="126">
        <v>21</v>
      </c>
      <c r="K384" s="127">
        <v>2151</v>
      </c>
      <c r="L384" s="124" t="s">
        <v>3876</v>
      </c>
      <c r="M384" s="128" t="s">
        <v>112</v>
      </c>
      <c r="N384" s="128"/>
      <c r="O384" s="129">
        <v>478.09</v>
      </c>
      <c r="P384" s="129">
        <v>3.69</v>
      </c>
      <c r="Q384" s="130">
        <v>2151</v>
      </c>
      <c r="R384" s="129">
        <v>38000</v>
      </c>
      <c r="S384" s="129">
        <v>9900</v>
      </c>
      <c r="T384" s="128" t="s">
        <v>2948</v>
      </c>
      <c r="U384" s="128" t="s">
        <v>3877</v>
      </c>
      <c r="V384" s="131"/>
      <c r="W384" s="132">
        <v>21560</v>
      </c>
    </row>
    <row r="385" spans="1:23" ht="30" customHeight="1" x14ac:dyDescent="0.3">
      <c r="A385" s="122">
        <v>215553</v>
      </c>
      <c r="B385" s="123" t="s">
        <v>1329</v>
      </c>
      <c r="C385" s="124" t="s">
        <v>3878</v>
      </c>
      <c r="D385" s="125" t="s">
        <v>3017</v>
      </c>
      <c r="E385" s="124" t="s">
        <v>1330</v>
      </c>
      <c r="F385" s="124"/>
      <c r="G385" s="124" t="s">
        <v>1331</v>
      </c>
      <c r="H385" s="124" t="s">
        <v>5729</v>
      </c>
      <c r="I385" s="124" t="s">
        <v>5912</v>
      </c>
      <c r="J385" s="126">
        <v>21</v>
      </c>
      <c r="K385" s="127">
        <v>2152</v>
      </c>
      <c r="L385" s="124" t="s">
        <v>3879</v>
      </c>
      <c r="M385" s="128" t="s">
        <v>112</v>
      </c>
      <c r="N385" s="128"/>
      <c r="O385" s="129">
        <v>467.67</v>
      </c>
      <c r="P385" s="129">
        <v>3.31</v>
      </c>
      <c r="Q385" s="130">
        <v>2152</v>
      </c>
      <c r="R385" s="129">
        <v>35000</v>
      </c>
      <c r="S385" s="129">
        <v>8700</v>
      </c>
      <c r="T385" s="128" t="s">
        <v>2948</v>
      </c>
      <c r="U385" s="128" t="s">
        <v>3880</v>
      </c>
      <c r="V385" s="131">
        <v>21510</v>
      </c>
      <c r="W385" s="132"/>
    </row>
    <row r="386" spans="1:23" ht="30" customHeight="1" x14ac:dyDescent="0.3">
      <c r="A386" s="122">
        <v>215554</v>
      </c>
      <c r="B386" s="123" t="s">
        <v>1332</v>
      </c>
      <c r="C386" s="124" t="s">
        <v>3881</v>
      </c>
      <c r="D386" s="125" t="s">
        <v>3017</v>
      </c>
      <c r="E386" s="124" t="s">
        <v>1333</v>
      </c>
      <c r="F386" s="124"/>
      <c r="G386" s="124" t="s">
        <v>1334</v>
      </c>
      <c r="H386" s="124" t="s">
        <v>5729</v>
      </c>
      <c r="I386" s="124" t="s">
        <v>5912</v>
      </c>
      <c r="J386" s="126">
        <v>21</v>
      </c>
      <c r="K386" s="127">
        <v>2152</v>
      </c>
      <c r="L386" s="124" t="s">
        <v>3879</v>
      </c>
      <c r="M386" s="128" t="s">
        <v>112</v>
      </c>
      <c r="N386" s="128"/>
      <c r="O386" s="129">
        <v>467.67</v>
      </c>
      <c r="P386" s="129">
        <v>3.31</v>
      </c>
      <c r="Q386" s="130">
        <v>2152</v>
      </c>
      <c r="R386" s="129">
        <v>35000</v>
      </c>
      <c r="S386" s="129">
        <v>8700</v>
      </c>
      <c r="T386" s="128" t="s">
        <v>2948</v>
      </c>
      <c r="U386" s="128" t="s">
        <v>3882</v>
      </c>
      <c r="V386" s="131">
        <v>21510</v>
      </c>
      <c r="W386" s="132">
        <v>21510</v>
      </c>
    </row>
    <row r="387" spans="1:23" ht="30" customHeight="1" x14ac:dyDescent="0.3">
      <c r="A387" s="122">
        <v>215555</v>
      </c>
      <c r="B387" s="123" t="s">
        <v>1335</v>
      </c>
      <c r="C387" s="124" t="s">
        <v>3883</v>
      </c>
      <c r="D387" s="125" t="s">
        <v>3017</v>
      </c>
      <c r="E387" s="124" t="s">
        <v>1336</v>
      </c>
      <c r="F387" s="124"/>
      <c r="G387" s="124" t="s">
        <v>1337</v>
      </c>
      <c r="H387" s="124" t="s">
        <v>5729</v>
      </c>
      <c r="I387" s="124" t="s">
        <v>5912</v>
      </c>
      <c r="J387" s="126">
        <v>21</v>
      </c>
      <c r="K387" s="127">
        <v>2152</v>
      </c>
      <c r="L387" s="124" t="s">
        <v>3879</v>
      </c>
      <c r="M387" s="128" t="s">
        <v>112</v>
      </c>
      <c r="N387" s="128"/>
      <c r="O387" s="129">
        <v>467.67</v>
      </c>
      <c r="P387" s="129">
        <v>3.31</v>
      </c>
      <c r="Q387" s="130">
        <v>2152</v>
      </c>
      <c r="R387" s="129">
        <v>35000</v>
      </c>
      <c r="S387" s="129">
        <v>8700</v>
      </c>
      <c r="T387" s="128" t="s">
        <v>2948</v>
      </c>
      <c r="U387" s="128" t="s">
        <v>3884</v>
      </c>
      <c r="V387" s="131">
        <v>21510</v>
      </c>
      <c r="W387" s="132"/>
    </row>
    <row r="388" spans="1:23" ht="30" customHeight="1" x14ac:dyDescent="0.3">
      <c r="A388" s="122">
        <v>215582</v>
      </c>
      <c r="B388" s="123" t="s">
        <v>1338</v>
      </c>
      <c r="C388" s="124" t="s">
        <v>3885</v>
      </c>
      <c r="D388" s="125" t="s">
        <v>3017</v>
      </c>
      <c r="E388" s="124" t="s">
        <v>5611</v>
      </c>
      <c r="F388" s="124"/>
      <c r="G388" s="124" t="s">
        <v>1339</v>
      </c>
      <c r="H388" s="124" t="s">
        <v>5729</v>
      </c>
      <c r="I388" s="124" t="s">
        <v>5903</v>
      </c>
      <c r="J388" s="126">
        <v>21</v>
      </c>
      <c r="K388" s="127">
        <v>2153</v>
      </c>
      <c r="L388" s="124" t="s">
        <v>3886</v>
      </c>
      <c r="M388" s="128" t="s">
        <v>112</v>
      </c>
      <c r="N388" s="128"/>
      <c r="O388" s="129">
        <v>338.8</v>
      </c>
      <c r="P388" s="129">
        <v>3.95</v>
      </c>
      <c r="Q388" s="130">
        <v>2153</v>
      </c>
      <c r="R388" s="129">
        <v>16000</v>
      </c>
      <c r="S388" s="129">
        <v>5600</v>
      </c>
      <c r="T388" s="128" t="s">
        <v>2948</v>
      </c>
      <c r="U388" s="128" t="s">
        <v>3887</v>
      </c>
      <c r="V388" s="131">
        <v>21540</v>
      </c>
      <c r="W388" s="132">
        <v>21650</v>
      </c>
    </row>
    <row r="389" spans="1:23" ht="30" customHeight="1" x14ac:dyDescent="0.3">
      <c r="A389" s="122">
        <v>216642</v>
      </c>
      <c r="B389" s="123" t="s">
        <v>1340</v>
      </c>
      <c r="C389" s="124" t="s">
        <v>3888</v>
      </c>
      <c r="D389" s="125" t="s">
        <v>3017</v>
      </c>
      <c r="E389" s="124" t="s">
        <v>1341</v>
      </c>
      <c r="F389" s="124"/>
      <c r="G389" s="124" t="s">
        <v>1342</v>
      </c>
      <c r="H389" s="124" t="s">
        <v>5729</v>
      </c>
      <c r="I389" s="124" t="s">
        <v>5903</v>
      </c>
      <c r="J389" s="126">
        <v>21</v>
      </c>
      <c r="K389" s="127">
        <v>2162</v>
      </c>
      <c r="L389" s="124" t="s">
        <v>3889</v>
      </c>
      <c r="M389" s="128" t="s">
        <v>112</v>
      </c>
      <c r="N389" s="128"/>
      <c r="O389" s="129">
        <v>323.42</v>
      </c>
      <c r="P389" s="129">
        <v>6.24</v>
      </c>
      <c r="Q389" s="130">
        <v>2162</v>
      </c>
      <c r="R389" s="129">
        <v>83000</v>
      </c>
      <c r="S389" s="129">
        <v>5800</v>
      </c>
      <c r="T389" s="128" t="s">
        <v>2948</v>
      </c>
      <c r="U389" s="128" t="s">
        <v>3890</v>
      </c>
      <c r="V389" s="131" t="s">
        <v>3891</v>
      </c>
      <c r="W389" s="132" t="s">
        <v>3892</v>
      </c>
    </row>
    <row r="390" spans="1:23" ht="30" customHeight="1" x14ac:dyDescent="0.3">
      <c r="A390" s="122">
        <v>217200</v>
      </c>
      <c r="B390" s="123" t="s">
        <v>1343</v>
      </c>
      <c r="C390" s="124" t="s">
        <v>1343</v>
      </c>
      <c r="D390" s="125" t="s">
        <v>2957</v>
      </c>
      <c r="E390" s="124" t="s">
        <v>5612</v>
      </c>
      <c r="F390" s="124"/>
      <c r="G390" s="124" t="s">
        <v>138</v>
      </c>
      <c r="H390" s="124"/>
      <c r="I390" s="124"/>
      <c r="J390" s="126">
        <v>21</v>
      </c>
      <c r="K390" s="127">
        <v>2173</v>
      </c>
      <c r="L390" s="124" t="s">
        <v>3893</v>
      </c>
      <c r="M390" s="128" t="s">
        <v>3006</v>
      </c>
      <c r="N390" s="128"/>
      <c r="O390" s="129">
        <v>140196.84</v>
      </c>
      <c r="P390" s="129">
        <v>13885.38</v>
      </c>
      <c r="Q390" s="130"/>
      <c r="R390" s="129">
        <v>1</v>
      </c>
      <c r="S390" s="129">
        <v>1</v>
      </c>
      <c r="T390" s="128"/>
      <c r="U390" s="128"/>
      <c r="V390" s="131"/>
      <c r="W390" s="132"/>
    </row>
    <row r="391" spans="1:23" ht="30" customHeight="1" x14ac:dyDescent="0.3">
      <c r="A391" s="122">
        <v>217712</v>
      </c>
      <c r="B391" s="123" t="s">
        <v>1344</v>
      </c>
      <c r="C391" s="124" t="s">
        <v>3894</v>
      </c>
      <c r="D391" s="125" t="s">
        <v>3017</v>
      </c>
      <c r="E391" s="124" t="s">
        <v>1345</v>
      </c>
      <c r="F391" s="124"/>
      <c r="G391" s="124" t="s">
        <v>1346</v>
      </c>
      <c r="H391" s="124" t="s">
        <v>5722</v>
      </c>
      <c r="I391" s="124" t="s">
        <v>5913</v>
      </c>
      <c r="J391" s="126">
        <v>21</v>
      </c>
      <c r="K391" s="127">
        <v>2171</v>
      </c>
      <c r="L391" s="124" t="s">
        <v>3895</v>
      </c>
      <c r="M391" s="128" t="s">
        <v>112</v>
      </c>
      <c r="N391" s="128"/>
      <c r="O391" s="129">
        <v>224.09</v>
      </c>
      <c r="P391" s="129">
        <v>6.24</v>
      </c>
      <c r="Q391" s="130">
        <v>2171</v>
      </c>
      <c r="R391" s="129">
        <v>72000</v>
      </c>
      <c r="S391" s="129">
        <v>7200</v>
      </c>
      <c r="T391" s="128" t="s">
        <v>2948</v>
      </c>
      <c r="U391" s="128" t="s">
        <v>3896</v>
      </c>
      <c r="V391" s="131"/>
      <c r="W391" s="132"/>
    </row>
    <row r="392" spans="1:23" ht="30" customHeight="1" x14ac:dyDescent="0.3">
      <c r="A392" s="122">
        <v>217713</v>
      </c>
      <c r="B392" s="123" t="s">
        <v>1347</v>
      </c>
      <c r="C392" s="124" t="s">
        <v>3897</v>
      </c>
      <c r="D392" s="125" t="s">
        <v>3017</v>
      </c>
      <c r="E392" s="124" t="s">
        <v>1348</v>
      </c>
      <c r="F392" s="124"/>
      <c r="G392" s="124" t="s">
        <v>1349</v>
      </c>
      <c r="H392" s="124" t="s">
        <v>5722</v>
      </c>
      <c r="I392" s="124" t="s">
        <v>5914</v>
      </c>
      <c r="J392" s="126">
        <v>21</v>
      </c>
      <c r="K392" s="127">
        <v>2171</v>
      </c>
      <c r="L392" s="124" t="s">
        <v>3895</v>
      </c>
      <c r="M392" s="128" t="s">
        <v>112</v>
      </c>
      <c r="N392" s="128"/>
      <c r="O392" s="129">
        <v>224.09</v>
      </c>
      <c r="P392" s="129">
        <v>6.24</v>
      </c>
      <c r="Q392" s="130">
        <v>2171</v>
      </c>
      <c r="R392" s="129">
        <v>72000</v>
      </c>
      <c r="S392" s="129">
        <v>7200</v>
      </c>
      <c r="T392" s="128" t="s">
        <v>2948</v>
      </c>
      <c r="U392" s="128" t="s">
        <v>3898</v>
      </c>
      <c r="V392" s="131"/>
      <c r="W392" s="132">
        <v>21710</v>
      </c>
    </row>
    <row r="393" spans="1:23" ht="30" customHeight="1" x14ac:dyDescent="0.3">
      <c r="A393" s="122">
        <v>217722</v>
      </c>
      <c r="B393" s="123" t="s">
        <v>1350</v>
      </c>
      <c r="C393" s="124" t="s">
        <v>3899</v>
      </c>
      <c r="D393" s="125" t="s">
        <v>3017</v>
      </c>
      <c r="E393" s="124" t="s">
        <v>1351</v>
      </c>
      <c r="F393" s="124"/>
      <c r="G393" s="124" t="s">
        <v>1352</v>
      </c>
      <c r="H393" s="124" t="s">
        <v>5722</v>
      </c>
      <c r="I393" s="124" t="s">
        <v>5726</v>
      </c>
      <c r="J393" s="126">
        <v>21</v>
      </c>
      <c r="K393" s="127">
        <v>2171</v>
      </c>
      <c r="L393" s="124" t="s">
        <v>3895</v>
      </c>
      <c r="M393" s="128" t="s">
        <v>112</v>
      </c>
      <c r="N393" s="128"/>
      <c r="O393" s="129">
        <v>224.09</v>
      </c>
      <c r="P393" s="129">
        <v>6.24</v>
      </c>
      <c r="Q393" s="130">
        <v>2171</v>
      </c>
      <c r="R393" s="129">
        <v>72000</v>
      </c>
      <c r="S393" s="129">
        <v>7200</v>
      </c>
      <c r="T393" s="128" t="s">
        <v>2948</v>
      </c>
      <c r="U393" s="128" t="s">
        <v>3900</v>
      </c>
      <c r="V393" s="131"/>
      <c r="W393" s="132">
        <v>21710</v>
      </c>
    </row>
    <row r="394" spans="1:23" ht="30" customHeight="1" x14ac:dyDescent="0.3">
      <c r="A394" s="122">
        <v>217735</v>
      </c>
      <c r="B394" s="123" t="s">
        <v>1353</v>
      </c>
      <c r="C394" s="124" t="s">
        <v>3901</v>
      </c>
      <c r="D394" s="125" t="s">
        <v>3017</v>
      </c>
      <c r="E394" s="124" t="s">
        <v>1354</v>
      </c>
      <c r="F394" s="124"/>
      <c r="G394" s="124" t="s">
        <v>1355</v>
      </c>
      <c r="H394" s="124" t="s">
        <v>5722</v>
      </c>
      <c r="I394" s="124" t="s">
        <v>5900</v>
      </c>
      <c r="J394" s="126">
        <v>21</v>
      </c>
      <c r="K394" s="127">
        <v>2172</v>
      </c>
      <c r="L394" s="124" t="s">
        <v>3902</v>
      </c>
      <c r="M394" s="128" t="s">
        <v>112</v>
      </c>
      <c r="N394" s="128"/>
      <c r="O394" s="129">
        <v>224.09</v>
      </c>
      <c r="P394" s="129">
        <v>3.68</v>
      </c>
      <c r="Q394" s="130">
        <v>2172</v>
      </c>
      <c r="R394" s="129">
        <v>146000</v>
      </c>
      <c r="S394" s="129">
        <v>8100</v>
      </c>
      <c r="T394" s="128" t="s">
        <v>2948</v>
      </c>
      <c r="U394" s="128" t="s">
        <v>3903</v>
      </c>
      <c r="V394" s="131">
        <v>21712</v>
      </c>
      <c r="W394" s="132"/>
    </row>
    <row r="395" spans="1:23" ht="30" customHeight="1" x14ac:dyDescent="0.3">
      <c r="A395" s="122">
        <v>217736</v>
      </c>
      <c r="B395" s="123" t="s">
        <v>1356</v>
      </c>
      <c r="C395" s="124" t="s">
        <v>3904</v>
      </c>
      <c r="D395" s="125" t="s">
        <v>3017</v>
      </c>
      <c r="E395" s="124" t="s">
        <v>1357</v>
      </c>
      <c r="F395" s="124"/>
      <c r="G395" s="124" t="s">
        <v>1358</v>
      </c>
      <c r="H395" s="124" t="s">
        <v>5722</v>
      </c>
      <c r="I395" s="124" t="s">
        <v>5900</v>
      </c>
      <c r="J395" s="126">
        <v>21</v>
      </c>
      <c r="K395" s="127">
        <v>2172</v>
      </c>
      <c r="L395" s="124" t="s">
        <v>3902</v>
      </c>
      <c r="M395" s="128" t="s">
        <v>112</v>
      </c>
      <c r="N395" s="128"/>
      <c r="O395" s="129">
        <v>224.09</v>
      </c>
      <c r="P395" s="129">
        <v>3.68</v>
      </c>
      <c r="Q395" s="130">
        <v>2172</v>
      </c>
      <c r="R395" s="129">
        <v>146000</v>
      </c>
      <c r="S395" s="129">
        <v>8100</v>
      </c>
      <c r="T395" s="128" t="s">
        <v>2948</v>
      </c>
      <c r="U395" s="128" t="s">
        <v>3905</v>
      </c>
      <c r="V395" s="131">
        <v>21730</v>
      </c>
      <c r="W395" s="132"/>
    </row>
    <row r="396" spans="1:23" ht="30" customHeight="1" x14ac:dyDescent="0.3">
      <c r="A396" s="122">
        <v>217742</v>
      </c>
      <c r="B396" s="123" t="s">
        <v>1359</v>
      </c>
      <c r="C396" s="124" t="s">
        <v>3906</v>
      </c>
      <c r="D396" s="125" t="s">
        <v>3017</v>
      </c>
      <c r="E396" s="124" t="s">
        <v>1360</v>
      </c>
      <c r="F396" s="124"/>
      <c r="G396" s="124" t="s">
        <v>1361</v>
      </c>
      <c r="H396" s="124" t="s">
        <v>5764</v>
      </c>
      <c r="I396" s="124" t="s">
        <v>2973</v>
      </c>
      <c r="J396" s="126">
        <v>21</v>
      </c>
      <c r="K396" s="127">
        <v>2171</v>
      </c>
      <c r="L396" s="124" t="s">
        <v>3895</v>
      </c>
      <c r="M396" s="128" t="s">
        <v>112</v>
      </c>
      <c r="N396" s="128"/>
      <c r="O396" s="129">
        <v>224.09</v>
      </c>
      <c r="P396" s="129">
        <v>6.24</v>
      </c>
      <c r="Q396" s="130">
        <v>2171</v>
      </c>
      <c r="R396" s="129">
        <v>72000</v>
      </c>
      <c r="S396" s="129">
        <v>7200</v>
      </c>
      <c r="T396" s="128" t="s">
        <v>2948</v>
      </c>
      <c r="U396" s="128" t="s">
        <v>3907</v>
      </c>
      <c r="V396" s="131"/>
      <c r="W396" s="132" t="s">
        <v>3908</v>
      </c>
    </row>
    <row r="397" spans="1:23" ht="30" customHeight="1" x14ac:dyDescent="0.3">
      <c r="A397" s="122">
        <v>217752</v>
      </c>
      <c r="B397" s="123" t="s">
        <v>1362</v>
      </c>
      <c r="C397" s="124" t="s">
        <v>3909</v>
      </c>
      <c r="D397" s="125" t="s">
        <v>3017</v>
      </c>
      <c r="E397" s="124" t="s">
        <v>1363</v>
      </c>
      <c r="F397" s="124"/>
      <c r="G397" s="124" t="s">
        <v>1364</v>
      </c>
      <c r="H397" s="124" t="s">
        <v>5775</v>
      </c>
      <c r="I397" s="124" t="s">
        <v>5811</v>
      </c>
      <c r="J397" s="126">
        <v>21</v>
      </c>
      <c r="K397" s="127">
        <v>2171</v>
      </c>
      <c r="L397" s="124" t="s">
        <v>3895</v>
      </c>
      <c r="M397" s="128" t="s">
        <v>112</v>
      </c>
      <c r="N397" s="128"/>
      <c r="O397" s="129">
        <v>224.09</v>
      </c>
      <c r="P397" s="129">
        <v>6.24</v>
      </c>
      <c r="Q397" s="130">
        <v>2171</v>
      </c>
      <c r="R397" s="129">
        <v>72000</v>
      </c>
      <c r="S397" s="129">
        <v>7200</v>
      </c>
      <c r="T397" s="128" t="s">
        <v>2948</v>
      </c>
      <c r="U397" s="128" t="s">
        <v>3910</v>
      </c>
      <c r="V397" s="131"/>
      <c r="W397" s="132">
        <v>21710</v>
      </c>
    </row>
    <row r="398" spans="1:23" ht="30" customHeight="1" x14ac:dyDescent="0.3">
      <c r="A398" s="122">
        <v>217762</v>
      </c>
      <c r="B398" s="123" t="s">
        <v>1365</v>
      </c>
      <c r="C398" s="124" t="s">
        <v>3911</v>
      </c>
      <c r="D398" s="125" t="s">
        <v>3017</v>
      </c>
      <c r="E398" s="124" t="s">
        <v>1366</v>
      </c>
      <c r="F398" s="124"/>
      <c r="G398" s="124" t="s">
        <v>1367</v>
      </c>
      <c r="H398" s="124" t="s">
        <v>5766</v>
      </c>
      <c r="I398" s="124" t="s">
        <v>5845</v>
      </c>
      <c r="J398" s="126">
        <v>21</v>
      </c>
      <c r="K398" s="127">
        <v>2171</v>
      </c>
      <c r="L398" s="124" t="s">
        <v>3895</v>
      </c>
      <c r="M398" s="128" t="s">
        <v>112</v>
      </c>
      <c r="N398" s="128"/>
      <c r="O398" s="129">
        <v>224.09</v>
      </c>
      <c r="P398" s="129">
        <v>6.24</v>
      </c>
      <c r="Q398" s="130">
        <v>2171</v>
      </c>
      <c r="R398" s="129">
        <v>72000</v>
      </c>
      <c r="S398" s="129">
        <v>7200</v>
      </c>
      <c r="T398" s="128" t="s">
        <v>2948</v>
      </c>
      <c r="U398" s="128" t="s">
        <v>3912</v>
      </c>
      <c r="V398" s="131"/>
      <c r="W398" s="132">
        <v>21710</v>
      </c>
    </row>
    <row r="399" spans="1:23" ht="30" customHeight="1" x14ac:dyDescent="0.3">
      <c r="A399" s="122">
        <v>217812</v>
      </c>
      <c r="B399" s="123" t="s">
        <v>1368</v>
      </c>
      <c r="C399" s="124" t="s">
        <v>3913</v>
      </c>
      <c r="D399" s="125" t="s">
        <v>3017</v>
      </c>
      <c r="E399" s="124" t="s">
        <v>1369</v>
      </c>
      <c r="F399" s="124"/>
      <c r="G399" s="124" t="s">
        <v>1370</v>
      </c>
      <c r="H399" s="124" t="s">
        <v>5764</v>
      </c>
      <c r="I399" s="124" t="s">
        <v>5893</v>
      </c>
      <c r="J399" s="126">
        <v>21</v>
      </c>
      <c r="K399" s="127">
        <v>2172</v>
      </c>
      <c r="L399" s="124" t="s">
        <v>3902</v>
      </c>
      <c r="M399" s="128" t="s">
        <v>112</v>
      </c>
      <c r="N399" s="128"/>
      <c r="O399" s="129">
        <v>224.09</v>
      </c>
      <c r="P399" s="129">
        <v>3.68</v>
      </c>
      <c r="Q399" s="130">
        <v>2172</v>
      </c>
      <c r="R399" s="129">
        <v>146000</v>
      </c>
      <c r="S399" s="129">
        <v>8100</v>
      </c>
      <c r="T399" s="128" t="s">
        <v>2948</v>
      </c>
      <c r="U399" s="128" t="s">
        <v>3914</v>
      </c>
      <c r="V399" s="131">
        <v>21710</v>
      </c>
      <c r="W399" s="132"/>
    </row>
    <row r="400" spans="1:23" ht="30" customHeight="1" x14ac:dyDescent="0.3">
      <c r="A400" s="122">
        <v>218122</v>
      </c>
      <c r="B400" s="123" t="s">
        <v>1371</v>
      </c>
      <c r="C400" s="124" t="s">
        <v>3915</v>
      </c>
      <c r="D400" s="125" t="s">
        <v>3017</v>
      </c>
      <c r="E400" s="124" t="s">
        <v>5613</v>
      </c>
      <c r="F400" s="124"/>
      <c r="G400" s="124" t="s">
        <v>1372</v>
      </c>
      <c r="H400" s="124" t="s">
        <v>2973</v>
      </c>
      <c r="I400" s="124" t="s">
        <v>2973</v>
      </c>
      <c r="J400" s="126">
        <v>21</v>
      </c>
      <c r="K400" s="127">
        <v>2181</v>
      </c>
      <c r="L400" s="124" t="s">
        <v>3916</v>
      </c>
      <c r="M400" s="128" t="s">
        <v>112</v>
      </c>
      <c r="N400" s="128"/>
      <c r="O400" s="129">
        <v>478.09</v>
      </c>
      <c r="P400" s="129">
        <v>5.1100000000000003</v>
      </c>
      <c r="Q400" s="130">
        <v>2181</v>
      </c>
      <c r="R400" s="129">
        <v>160000</v>
      </c>
      <c r="S400" s="129">
        <v>6100</v>
      </c>
      <c r="T400" s="128" t="s">
        <v>2948</v>
      </c>
      <c r="U400" s="128" t="s">
        <v>3917</v>
      </c>
      <c r="V400" s="131">
        <v>21882</v>
      </c>
      <c r="W400" s="132"/>
    </row>
    <row r="401" spans="1:23" ht="30" customHeight="1" x14ac:dyDescent="0.3">
      <c r="A401" s="122">
        <v>218123</v>
      </c>
      <c r="B401" s="123" t="s">
        <v>1373</v>
      </c>
      <c r="C401" s="124" t="s">
        <v>3918</v>
      </c>
      <c r="D401" s="125" t="s">
        <v>3017</v>
      </c>
      <c r="E401" s="124" t="s">
        <v>1374</v>
      </c>
      <c r="F401" s="124"/>
      <c r="G401" s="124" t="s">
        <v>138</v>
      </c>
      <c r="H401" s="124" t="e">
        <v>#N/A</v>
      </c>
      <c r="I401" s="124" t="e">
        <v>#N/A</v>
      </c>
      <c r="J401" s="126">
        <v>21</v>
      </c>
      <c r="K401" s="127">
        <v>2181</v>
      </c>
      <c r="L401" s="124" t="s">
        <v>3916</v>
      </c>
      <c r="M401" s="128" t="s">
        <v>112</v>
      </c>
      <c r="N401" s="128"/>
      <c r="O401" s="129">
        <v>478.09</v>
      </c>
      <c r="P401" s="129">
        <v>5.1100000000000003</v>
      </c>
      <c r="Q401" s="130">
        <v>2181</v>
      </c>
      <c r="R401" s="129">
        <v>160000</v>
      </c>
      <c r="S401" s="129">
        <v>6100</v>
      </c>
      <c r="T401" s="128" t="s">
        <v>2948</v>
      </c>
      <c r="U401" s="128" t="s">
        <v>3919</v>
      </c>
      <c r="V401" s="131">
        <v>21885</v>
      </c>
      <c r="W401" s="132">
        <v>21860</v>
      </c>
    </row>
    <row r="402" spans="1:23" ht="30" customHeight="1" x14ac:dyDescent="0.3">
      <c r="A402" s="122">
        <v>218299</v>
      </c>
      <c r="B402" s="123" t="s">
        <v>1375</v>
      </c>
      <c r="C402" s="124" t="s">
        <v>3920</v>
      </c>
      <c r="D402" s="125" t="s">
        <v>3017</v>
      </c>
      <c r="E402" s="124" t="s">
        <v>1376</v>
      </c>
      <c r="F402" s="124"/>
      <c r="G402" s="124" t="s">
        <v>1377</v>
      </c>
      <c r="H402" s="124" t="s">
        <v>2973</v>
      </c>
      <c r="I402" s="124" t="s">
        <v>2973</v>
      </c>
      <c r="J402" s="126">
        <v>21</v>
      </c>
      <c r="K402" s="127">
        <v>2182</v>
      </c>
      <c r="L402" s="124" t="s">
        <v>3921</v>
      </c>
      <c r="M402" s="128" t="s">
        <v>112</v>
      </c>
      <c r="N402" s="128"/>
      <c r="O402" s="129">
        <v>478.09</v>
      </c>
      <c r="P402" s="129">
        <v>4.8899999999999997</v>
      </c>
      <c r="Q402" s="130">
        <v>2182</v>
      </c>
      <c r="R402" s="129">
        <v>100000</v>
      </c>
      <c r="S402" s="129">
        <v>5000</v>
      </c>
      <c r="T402" s="128" t="s">
        <v>2948</v>
      </c>
      <c r="U402" s="128" t="s">
        <v>3922</v>
      </c>
      <c r="V402" s="131">
        <v>21885</v>
      </c>
      <c r="W402" s="132">
        <v>21880</v>
      </c>
    </row>
    <row r="403" spans="1:23" ht="30" customHeight="1" x14ac:dyDescent="0.3">
      <c r="A403" s="122">
        <v>218610</v>
      </c>
      <c r="B403" s="123" t="s">
        <v>1378</v>
      </c>
      <c r="C403" s="124" t="s">
        <v>5915</v>
      </c>
      <c r="D403" s="125" t="s">
        <v>2957</v>
      </c>
      <c r="E403" s="124" t="s">
        <v>5614</v>
      </c>
      <c r="F403" s="124"/>
      <c r="G403" s="124" t="s">
        <v>138</v>
      </c>
      <c r="H403" s="124"/>
      <c r="I403" s="124"/>
      <c r="J403" s="126">
        <v>21</v>
      </c>
      <c r="K403" s="127">
        <v>2185</v>
      </c>
      <c r="L403" s="124" t="s">
        <v>3852</v>
      </c>
      <c r="M403" s="128" t="s">
        <v>112</v>
      </c>
      <c r="N403" s="128"/>
      <c r="O403" s="129">
        <v>290.38</v>
      </c>
      <c r="P403" s="129">
        <v>0.89</v>
      </c>
      <c r="Q403" s="130"/>
      <c r="R403" s="129">
        <v>23000</v>
      </c>
      <c r="S403" s="129">
        <v>5400</v>
      </c>
      <c r="T403" s="128"/>
      <c r="U403" s="128"/>
      <c r="V403" s="131"/>
      <c r="W403" s="132"/>
    </row>
    <row r="404" spans="1:23" ht="30" customHeight="1" x14ac:dyDescent="0.3">
      <c r="A404" s="122">
        <v>218712</v>
      </c>
      <c r="B404" s="123" t="s">
        <v>1379</v>
      </c>
      <c r="C404" s="124" t="s">
        <v>3923</v>
      </c>
      <c r="D404" s="125" t="s">
        <v>3017</v>
      </c>
      <c r="E404" s="124" t="s">
        <v>1380</v>
      </c>
      <c r="F404" s="124"/>
      <c r="G404" s="124" t="s">
        <v>1381</v>
      </c>
      <c r="H404" s="124" t="s">
        <v>5722</v>
      </c>
      <c r="I404" s="124" t="s">
        <v>2973</v>
      </c>
      <c r="J404" s="126">
        <v>21</v>
      </c>
      <c r="K404" s="127">
        <v>2181</v>
      </c>
      <c r="L404" s="124" t="s">
        <v>3916</v>
      </c>
      <c r="M404" s="128" t="s">
        <v>112</v>
      </c>
      <c r="N404" s="128"/>
      <c r="O404" s="129">
        <v>478.09</v>
      </c>
      <c r="P404" s="129">
        <v>5.1100000000000003</v>
      </c>
      <c r="Q404" s="130">
        <v>2181</v>
      </c>
      <c r="R404" s="129">
        <v>160000</v>
      </c>
      <c r="S404" s="129">
        <v>6100</v>
      </c>
      <c r="T404" s="128" t="s">
        <v>2948</v>
      </c>
      <c r="U404" s="128" t="s">
        <v>3924</v>
      </c>
      <c r="V404" s="131">
        <v>21885</v>
      </c>
      <c r="W404" s="132"/>
    </row>
    <row r="405" spans="1:23" ht="30" customHeight="1" x14ac:dyDescent="0.3">
      <c r="A405" s="122">
        <v>218827</v>
      </c>
      <c r="B405" s="123" t="s">
        <v>1382</v>
      </c>
      <c r="C405" s="124" t="s">
        <v>3925</v>
      </c>
      <c r="D405" s="125" t="s">
        <v>3017</v>
      </c>
      <c r="E405" s="124" t="s">
        <v>1383</v>
      </c>
      <c r="F405" s="124"/>
      <c r="G405" s="124" t="s">
        <v>1384</v>
      </c>
      <c r="H405" s="124" t="s">
        <v>5716</v>
      </c>
      <c r="I405" s="124" t="s">
        <v>2973</v>
      </c>
      <c r="J405" s="126">
        <v>21</v>
      </c>
      <c r="K405" s="127">
        <v>2191</v>
      </c>
      <c r="L405" s="124" t="s">
        <v>3926</v>
      </c>
      <c r="M405" s="128" t="s">
        <v>112</v>
      </c>
      <c r="N405" s="128"/>
      <c r="O405" s="129">
        <v>478.09</v>
      </c>
      <c r="P405" s="129">
        <v>4.8</v>
      </c>
      <c r="Q405" s="130">
        <v>2191</v>
      </c>
      <c r="R405" s="129">
        <v>98000</v>
      </c>
      <c r="S405" s="129">
        <v>4700</v>
      </c>
      <c r="T405" s="128" t="s">
        <v>2948</v>
      </c>
      <c r="U405" s="128" t="s">
        <v>3927</v>
      </c>
      <c r="V405" s="131">
        <v>21925</v>
      </c>
      <c r="W405" s="132">
        <v>21910</v>
      </c>
    </row>
    <row r="406" spans="1:23" ht="30" customHeight="1" x14ac:dyDescent="0.3">
      <c r="A406" s="122">
        <v>218842</v>
      </c>
      <c r="B406" s="123" t="s">
        <v>1385</v>
      </c>
      <c r="C406" s="124" t="s">
        <v>3928</v>
      </c>
      <c r="D406" s="125" t="s">
        <v>3017</v>
      </c>
      <c r="E406" s="124" t="s">
        <v>1386</v>
      </c>
      <c r="F406" s="124"/>
      <c r="G406" s="124" t="s">
        <v>1387</v>
      </c>
      <c r="H406" s="124" t="s">
        <v>5716</v>
      </c>
      <c r="I406" s="124" t="s">
        <v>2973</v>
      </c>
      <c r="J406" s="126">
        <v>21</v>
      </c>
      <c r="K406" s="127">
        <v>2183</v>
      </c>
      <c r="L406" s="124" t="s">
        <v>3929</v>
      </c>
      <c r="M406" s="128" t="s">
        <v>112</v>
      </c>
      <c r="N406" s="128"/>
      <c r="O406" s="129">
        <v>478.09</v>
      </c>
      <c r="P406" s="129">
        <v>5.09</v>
      </c>
      <c r="Q406" s="130">
        <v>2183</v>
      </c>
      <c r="R406" s="129">
        <v>35000</v>
      </c>
      <c r="S406" s="129">
        <v>6000</v>
      </c>
      <c r="T406" s="128" t="s">
        <v>2948</v>
      </c>
      <c r="U406" s="128" t="s">
        <v>3930</v>
      </c>
      <c r="V406" s="131">
        <v>21840</v>
      </c>
      <c r="W406" s="132">
        <v>21840</v>
      </c>
    </row>
    <row r="407" spans="1:23" ht="30" customHeight="1" x14ac:dyDescent="0.3">
      <c r="A407" s="122">
        <v>218852</v>
      </c>
      <c r="B407" s="123" t="s">
        <v>1388</v>
      </c>
      <c r="C407" s="124" t="s">
        <v>3931</v>
      </c>
      <c r="D407" s="125" t="s">
        <v>3017</v>
      </c>
      <c r="E407" s="124" t="s">
        <v>1389</v>
      </c>
      <c r="F407" s="124"/>
      <c r="G407" s="124" t="s">
        <v>1390</v>
      </c>
      <c r="H407" s="124" t="s">
        <v>5717</v>
      </c>
      <c r="I407" s="124" t="s">
        <v>5916</v>
      </c>
      <c r="J407" s="126">
        <v>21</v>
      </c>
      <c r="K407" s="127">
        <v>2184</v>
      </c>
      <c r="L407" s="124" t="s">
        <v>5795</v>
      </c>
      <c r="M407" s="128" t="s">
        <v>112</v>
      </c>
      <c r="N407" s="128"/>
      <c r="O407" s="129">
        <v>339.49</v>
      </c>
      <c r="P407" s="129">
        <v>5.93</v>
      </c>
      <c r="Q407" s="130">
        <v>2184</v>
      </c>
      <c r="R407" s="129">
        <v>57000</v>
      </c>
      <c r="S407" s="129">
        <v>12000</v>
      </c>
      <c r="T407" s="128" t="s">
        <v>2948</v>
      </c>
      <c r="U407" s="128" t="s">
        <v>3932</v>
      </c>
      <c r="V407" s="131">
        <v>21881</v>
      </c>
      <c r="W407" s="132">
        <v>21175</v>
      </c>
    </row>
    <row r="408" spans="1:23" ht="30" customHeight="1" x14ac:dyDescent="0.3">
      <c r="A408" s="122">
        <v>218868</v>
      </c>
      <c r="B408" s="123" t="s">
        <v>1391</v>
      </c>
      <c r="C408" s="124" t="s">
        <v>3933</v>
      </c>
      <c r="D408" s="125" t="s">
        <v>3017</v>
      </c>
      <c r="E408" s="124" t="s">
        <v>1392</v>
      </c>
      <c r="F408" s="124"/>
      <c r="G408" s="124" t="s">
        <v>1393</v>
      </c>
      <c r="H408" s="124" t="s">
        <v>5917</v>
      </c>
      <c r="I408" s="124" t="s">
        <v>5918</v>
      </c>
      <c r="J408" s="126">
        <v>21</v>
      </c>
      <c r="K408" s="127">
        <v>2171</v>
      </c>
      <c r="L408" s="124" t="s">
        <v>3895</v>
      </c>
      <c r="M408" s="128" t="s">
        <v>112</v>
      </c>
      <c r="N408" s="128"/>
      <c r="O408" s="129">
        <v>224.09</v>
      </c>
      <c r="P408" s="129">
        <v>6.24</v>
      </c>
      <c r="Q408" s="130">
        <v>2171</v>
      </c>
      <c r="R408" s="129">
        <v>72000</v>
      </c>
      <c r="S408" s="129">
        <v>7200</v>
      </c>
      <c r="T408" s="128" t="s">
        <v>2948</v>
      </c>
      <c r="U408" s="128" t="s">
        <v>3934</v>
      </c>
      <c r="V408" s="131"/>
      <c r="W408" s="132">
        <v>21710</v>
      </c>
    </row>
    <row r="409" spans="1:23" ht="30" customHeight="1" x14ac:dyDescent="0.3">
      <c r="A409" s="122">
        <v>219943</v>
      </c>
      <c r="B409" s="123" t="s">
        <v>1394</v>
      </c>
      <c r="C409" s="124" t="s">
        <v>3935</v>
      </c>
      <c r="D409" s="125" t="s">
        <v>3017</v>
      </c>
      <c r="E409" s="124" t="s">
        <v>1395</v>
      </c>
      <c r="F409" s="124"/>
      <c r="G409" s="124" t="s">
        <v>1396</v>
      </c>
      <c r="H409" s="124" t="s">
        <v>5716</v>
      </c>
      <c r="I409" s="124" t="s">
        <v>5894</v>
      </c>
      <c r="J409" s="126">
        <v>21</v>
      </c>
      <c r="K409" s="127">
        <v>2191</v>
      </c>
      <c r="L409" s="124" t="s">
        <v>3926</v>
      </c>
      <c r="M409" s="128" t="s">
        <v>112</v>
      </c>
      <c r="N409" s="128"/>
      <c r="O409" s="129">
        <v>478.09</v>
      </c>
      <c r="P409" s="129">
        <v>4.8</v>
      </c>
      <c r="Q409" s="130">
        <v>2191</v>
      </c>
      <c r="R409" s="129">
        <v>98000</v>
      </c>
      <c r="S409" s="129">
        <v>4700</v>
      </c>
      <c r="T409" s="128" t="s">
        <v>2948</v>
      </c>
      <c r="U409" s="128" t="s">
        <v>3936</v>
      </c>
      <c r="V409" s="131">
        <v>21925</v>
      </c>
      <c r="W409" s="132">
        <v>21910</v>
      </c>
    </row>
    <row r="410" spans="1:23" ht="30" customHeight="1" x14ac:dyDescent="0.3">
      <c r="A410" s="122">
        <v>219944</v>
      </c>
      <c r="B410" s="123" t="s">
        <v>1397</v>
      </c>
      <c r="C410" s="124" t="s">
        <v>3937</v>
      </c>
      <c r="D410" s="125" t="s">
        <v>3017</v>
      </c>
      <c r="E410" s="124" t="s">
        <v>5615</v>
      </c>
      <c r="F410" s="124"/>
      <c r="G410" s="124" t="s">
        <v>1398</v>
      </c>
      <c r="H410" s="124" t="s">
        <v>5716</v>
      </c>
      <c r="I410" s="124" t="s">
        <v>5894</v>
      </c>
      <c r="J410" s="126">
        <v>21</v>
      </c>
      <c r="K410" s="127">
        <v>2191</v>
      </c>
      <c r="L410" s="124" t="s">
        <v>3926</v>
      </c>
      <c r="M410" s="128" t="s">
        <v>112</v>
      </c>
      <c r="N410" s="128"/>
      <c r="O410" s="129">
        <v>478.09</v>
      </c>
      <c r="P410" s="129">
        <v>4.8</v>
      </c>
      <c r="Q410" s="130">
        <v>2191</v>
      </c>
      <c r="R410" s="129">
        <v>98000</v>
      </c>
      <c r="S410" s="129">
        <v>4700</v>
      </c>
      <c r="T410" s="128" t="s">
        <v>2948</v>
      </c>
      <c r="U410" s="128" t="s">
        <v>3938</v>
      </c>
      <c r="V410" s="131">
        <v>21925</v>
      </c>
      <c r="W410" s="132" t="s">
        <v>3939</v>
      </c>
    </row>
    <row r="411" spans="1:23" ht="30" customHeight="1" x14ac:dyDescent="0.3">
      <c r="A411" s="122">
        <v>219945</v>
      </c>
      <c r="B411" s="123" t="s">
        <v>1399</v>
      </c>
      <c r="C411" s="124" t="s">
        <v>3940</v>
      </c>
      <c r="D411" s="125" t="s">
        <v>3017</v>
      </c>
      <c r="E411" s="124" t="s">
        <v>1400</v>
      </c>
      <c r="F411" s="124"/>
      <c r="G411" s="124" t="s">
        <v>1401</v>
      </c>
      <c r="H411" s="124" t="s">
        <v>5919</v>
      </c>
      <c r="I411" s="124" t="s">
        <v>5716</v>
      </c>
      <c r="J411" s="126">
        <v>21</v>
      </c>
      <c r="K411" s="127">
        <v>2191</v>
      </c>
      <c r="L411" s="124" t="s">
        <v>3926</v>
      </c>
      <c r="M411" s="128" t="s">
        <v>112</v>
      </c>
      <c r="N411" s="128"/>
      <c r="O411" s="129">
        <v>478.09</v>
      </c>
      <c r="P411" s="129">
        <v>4.8</v>
      </c>
      <c r="Q411" s="130">
        <v>2191</v>
      </c>
      <c r="R411" s="129">
        <v>98000</v>
      </c>
      <c r="S411" s="129">
        <v>4700</v>
      </c>
      <c r="T411" s="128" t="s">
        <v>2948</v>
      </c>
      <c r="U411" s="128" t="s">
        <v>3941</v>
      </c>
      <c r="V411" s="131">
        <v>21925</v>
      </c>
      <c r="W411" s="132"/>
    </row>
    <row r="412" spans="1:23" ht="30" customHeight="1" x14ac:dyDescent="0.3">
      <c r="A412" s="122">
        <v>219946</v>
      </c>
      <c r="B412" s="123" t="s">
        <v>1402</v>
      </c>
      <c r="C412" s="124" t="s">
        <v>3942</v>
      </c>
      <c r="D412" s="125" t="s">
        <v>3017</v>
      </c>
      <c r="E412" s="124" t="s">
        <v>1403</v>
      </c>
      <c r="F412" s="124"/>
      <c r="G412" s="124" t="s">
        <v>1404</v>
      </c>
      <c r="H412" s="124" t="s">
        <v>5716</v>
      </c>
      <c r="I412" s="124" t="s">
        <v>5894</v>
      </c>
      <c r="J412" s="126">
        <v>44</v>
      </c>
      <c r="K412" s="127">
        <v>4421</v>
      </c>
      <c r="L412" s="124" t="s">
        <v>3943</v>
      </c>
      <c r="M412" s="128" t="s">
        <v>112</v>
      </c>
      <c r="N412" s="128" t="s">
        <v>3780</v>
      </c>
      <c r="O412" s="129">
        <v>330</v>
      </c>
      <c r="P412" s="129">
        <v>2.79</v>
      </c>
      <c r="Q412" s="130">
        <v>4421</v>
      </c>
      <c r="R412" s="129">
        <v>1500000</v>
      </c>
      <c r="S412" s="129">
        <v>18000</v>
      </c>
      <c r="T412" s="128" t="s">
        <v>2948</v>
      </c>
      <c r="U412" s="128" t="s">
        <v>3944</v>
      </c>
      <c r="V412" s="131">
        <v>44220</v>
      </c>
      <c r="W412" s="132">
        <v>44110</v>
      </c>
    </row>
    <row r="413" spans="1:23" ht="30" customHeight="1" x14ac:dyDescent="0.3">
      <c r="A413" s="122">
        <v>219947</v>
      </c>
      <c r="B413" s="123" t="s">
        <v>1405</v>
      </c>
      <c r="C413" s="124" t="s">
        <v>3945</v>
      </c>
      <c r="D413" s="125" t="s">
        <v>2957</v>
      </c>
      <c r="E413" s="124" t="s">
        <v>1406</v>
      </c>
      <c r="F413" s="124" t="s">
        <v>5920</v>
      </c>
      <c r="G413" s="124" t="s">
        <v>1407</v>
      </c>
      <c r="H413" s="124" t="s">
        <v>5716</v>
      </c>
      <c r="I413" s="124" t="s">
        <v>5894</v>
      </c>
      <c r="J413" s="126">
        <v>44</v>
      </c>
      <c r="K413" s="127">
        <v>4422</v>
      </c>
      <c r="L413" s="124" t="s">
        <v>3416</v>
      </c>
      <c r="M413" s="128" t="s">
        <v>112</v>
      </c>
      <c r="N413" s="128" t="s">
        <v>3780</v>
      </c>
      <c r="O413" s="129">
        <v>195.5</v>
      </c>
      <c r="P413" s="129">
        <v>1.49</v>
      </c>
      <c r="Q413" s="130">
        <v>4422</v>
      </c>
      <c r="R413" s="129">
        <v>400000</v>
      </c>
      <c r="S413" s="129">
        <v>5500</v>
      </c>
      <c r="T413" s="128" t="s">
        <v>2948</v>
      </c>
      <c r="U413" s="128" t="s">
        <v>3946</v>
      </c>
      <c r="V413" s="131">
        <v>44222</v>
      </c>
      <c r="W413" s="132">
        <v>44135</v>
      </c>
    </row>
    <row r="414" spans="1:23" ht="30" customHeight="1" x14ac:dyDescent="0.3">
      <c r="A414" s="122">
        <v>221221</v>
      </c>
      <c r="B414" s="123" t="s">
        <v>1408</v>
      </c>
      <c r="C414" s="124" t="s">
        <v>3947</v>
      </c>
      <c r="D414" s="125" t="s">
        <v>3017</v>
      </c>
      <c r="E414" s="124" t="s">
        <v>1409</v>
      </c>
      <c r="F414" s="124"/>
      <c r="G414" s="124" t="s">
        <v>1410</v>
      </c>
      <c r="H414" s="124" t="s">
        <v>5722</v>
      </c>
      <c r="I414" s="124" t="s">
        <v>5900</v>
      </c>
      <c r="J414" s="126">
        <v>22</v>
      </c>
      <c r="K414" s="127">
        <v>2211</v>
      </c>
      <c r="L414" s="124" t="s">
        <v>3948</v>
      </c>
      <c r="M414" s="128" t="s">
        <v>112</v>
      </c>
      <c r="N414" s="128"/>
      <c r="O414" s="129">
        <v>308.61</v>
      </c>
      <c r="P414" s="129">
        <v>2.31</v>
      </c>
      <c r="Q414" s="130">
        <v>2211</v>
      </c>
      <c r="R414" s="129">
        <v>486000</v>
      </c>
      <c r="S414" s="129">
        <v>7700</v>
      </c>
      <c r="T414" s="128" t="s">
        <v>2948</v>
      </c>
      <c r="U414" s="128" t="s">
        <v>3949</v>
      </c>
      <c r="V414" s="131">
        <v>22120</v>
      </c>
      <c r="W414" s="132">
        <v>22120</v>
      </c>
    </row>
    <row r="415" spans="1:23" ht="30" customHeight="1" x14ac:dyDescent="0.3">
      <c r="A415" s="122">
        <v>221222</v>
      </c>
      <c r="B415" s="123" t="s">
        <v>1411</v>
      </c>
      <c r="C415" s="124" t="s">
        <v>3950</v>
      </c>
      <c r="D415" s="125" t="s">
        <v>3017</v>
      </c>
      <c r="E415" s="124" t="s">
        <v>1412</v>
      </c>
      <c r="F415" s="124"/>
      <c r="G415" s="124" t="s">
        <v>1413</v>
      </c>
      <c r="H415" s="124" t="s">
        <v>5722</v>
      </c>
      <c r="I415" s="124" t="s">
        <v>5900</v>
      </c>
      <c r="J415" s="126">
        <v>22</v>
      </c>
      <c r="K415" s="127">
        <v>2211</v>
      </c>
      <c r="L415" s="124" t="s">
        <v>3948</v>
      </c>
      <c r="M415" s="128" t="s">
        <v>112</v>
      </c>
      <c r="N415" s="128"/>
      <c r="O415" s="129">
        <v>308.61</v>
      </c>
      <c r="P415" s="129">
        <v>2.31</v>
      </c>
      <c r="Q415" s="130">
        <v>2211</v>
      </c>
      <c r="R415" s="129">
        <v>486000</v>
      </c>
      <c r="S415" s="129">
        <v>7700</v>
      </c>
      <c r="T415" s="128" t="s">
        <v>2948</v>
      </c>
      <c r="U415" s="128" t="s">
        <v>3951</v>
      </c>
      <c r="V415" s="131">
        <v>22110</v>
      </c>
      <c r="W415" s="132">
        <v>22110</v>
      </c>
    </row>
    <row r="416" spans="1:23" ht="30" customHeight="1" x14ac:dyDescent="0.3">
      <c r="A416" s="122">
        <v>222222</v>
      </c>
      <c r="B416" s="123" t="s">
        <v>1414</v>
      </c>
      <c r="C416" s="124" t="s">
        <v>3952</v>
      </c>
      <c r="D416" s="125" t="s">
        <v>3017</v>
      </c>
      <c r="E416" s="124" t="s">
        <v>1415</v>
      </c>
      <c r="F416" s="124"/>
      <c r="G416" s="124" t="s">
        <v>1416</v>
      </c>
      <c r="H416" s="124" t="s">
        <v>5722</v>
      </c>
      <c r="I416" s="124" t="s">
        <v>5900</v>
      </c>
      <c r="J416" s="126">
        <v>22</v>
      </c>
      <c r="K416" s="127">
        <v>2221</v>
      </c>
      <c r="L416" s="124" t="s">
        <v>3953</v>
      </c>
      <c r="M416" s="128" t="s">
        <v>112</v>
      </c>
      <c r="N416" s="128"/>
      <c r="O416" s="129">
        <v>323.02</v>
      </c>
      <c r="P416" s="129">
        <v>3.62</v>
      </c>
      <c r="Q416" s="130">
        <v>2221</v>
      </c>
      <c r="R416" s="129">
        <v>137000</v>
      </c>
      <c r="S416" s="129">
        <v>7400</v>
      </c>
      <c r="T416" s="128" t="s">
        <v>2948</v>
      </c>
      <c r="U416" s="128" t="s">
        <v>3954</v>
      </c>
      <c r="V416" s="131">
        <v>22230</v>
      </c>
      <c r="W416" s="132">
        <v>22210</v>
      </c>
    </row>
    <row r="417" spans="1:23" ht="30" customHeight="1" x14ac:dyDescent="0.3">
      <c r="A417" s="122">
        <v>226226</v>
      </c>
      <c r="B417" s="123" t="s">
        <v>1417</v>
      </c>
      <c r="C417" s="124" t="s">
        <v>3955</v>
      </c>
      <c r="D417" s="125" t="s">
        <v>3017</v>
      </c>
      <c r="E417" s="124" t="s">
        <v>1418</v>
      </c>
      <c r="F417" s="124"/>
      <c r="G417" s="124" t="s">
        <v>1419</v>
      </c>
      <c r="H417" s="124" t="s">
        <v>5722</v>
      </c>
      <c r="I417" s="124" t="s">
        <v>5900</v>
      </c>
      <c r="J417" s="126">
        <v>22</v>
      </c>
      <c r="K417" s="127">
        <v>2261</v>
      </c>
      <c r="L417" s="124" t="s">
        <v>3956</v>
      </c>
      <c r="M417" s="128" t="s">
        <v>112</v>
      </c>
      <c r="N417" s="128"/>
      <c r="O417" s="129">
        <v>340.04</v>
      </c>
      <c r="P417" s="129">
        <v>7.5</v>
      </c>
      <c r="Q417" s="130">
        <v>2261</v>
      </c>
      <c r="R417" s="129">
        <v>110000</v>
      </c>
      <c r="S417" s="129">
        <v>3900</v>
      </c>
      <c r="T417" s="128" t="s">
        <v>2948</v>
      </c>
      <c r="U417" s="128" t="s">
        <v>3957</v>
      </c>
      <c r="V417" s="131">
        <v>22616</v>
      </c>
      <c r="W417" s="132">
        <v>22660</v>
      </c>
    </row>
    <row r="418" spans="1:23" ht="30" customHeight="1" x14ac:dyDescent="0.3">
      <c r="A418" s="122">
        <v>227227</v>
      </c>
      <c r="B418" s="123" t="s">
        <v>1420</v>
      </c>
      <c r="C418" s="124" t="s">
        <v>3958</v>
      </c>
      <c r="D418" s="125" t="s">
        <v>3017</v>
      </c>
      <c r="E418" s="124" t="s">
        <v>1421</v>
      </c>
      <c r="F418" s="124"/>
      <c r="G418" s="124" t="s">
        <v>1422</v>
      </c>
      <c r="H418" s="124" t="s">
        <v>5722</v>
      </c>
      <c r="I418" s="124" t="s">
        <v>5900</v>
      </c>
      <c r="J418" s="126">
        <v>22</v>
      </c>
      <c r="K418" s="127">
        <v>2271</v>
      </c>
      <c r="L418" s="124" t="s">
        <v>3959</v>
      </c>
      <c r="M418" s="128" t="s">
        <v>112</v>
      </c>
      <c r="N418" s="128"/>
      <c r="O418" s="129">
        <v>132.52000000000001</v>
      </c>
      <c r="P418" s="129">
        <v>2.4700000000000002</v>
      </c>
      <c r="Q418" s="130">
        <v>2271</v>
      </c>
      <c r="R418" s="129">
        <v>34000</v>
      </c>
      <c r="S418" s="129">
        <v>25100</v>
      </c>
      <c r="T418" s="128" t="s">
        <v>2948</v>
      </c>
      <c r="U418" s="128" t="s">
        <v>3960</v>
      </c>
      <c r="V418" s="131"/>
      <c r="W418" s="132"/>
    </row>
    <row r="419" spans="1:23" ht="30" customHeight="1" x14ac:dyDescent="0.3">
      <c r="A419" s="122">
        <v>227228</v>
      </c>
      <c r="B419" s="123" t="s">
        <v>1423</v>
      </c>
      <c r="C419" s="124" t="s">
        <v>3961</v>
      </c>
      <c r="D419" s="125" t="s">
        <v>3017</v>
      </c>
      <c r="E419" s="124" t="s">
        <v>1424</v>
      </c>
      <c r="F419" s="124"/>
      <c r="G419" s="124" t="s">
        <v>1425</v>
      </c>
      <c r="H419" s="124" t="s">
        <v>5722</v>
      </c>
      <c r="I419" s="124" t="s">
        <v>5900</v>
      </c>
      <c r="J419" s="126">
        <v>22</v>
      </c>
      <c r="K419" s="127">
        <v>2271</v>
      </c>
      <c r="L419" s="124" t="s">
        <v>3959</v>
      </c>
      <c r="M419" s="128" t="s">
        <v>112</v>
      </c>
      <c r="N419" s="128"/>
      <c r="O419" s="129">
        <v>132.52000000000001</v>
      </c>
      <c r="P419" s="129">
        <v>2.4700000000000002</v>
      </c>
      <c r="Q419" s="130">
        <v>2271</v>
      </c>
      <c r="R419" s="129">
        <v>34000</v>
      </c>
      <c r="S419" s="129">
        <v>25100</v>
      </c>
      <c r="T419" s="128" t="s">
        <v>2948</v>
      </c>
      <c r="U419" s="128" t="s">
        <v>3962</v>
      </c>
      <c r="V419" s="131"/>
      <c r="W419" s="132"/>
    </row>
    <row r="420" spans="1:23" ht="30" customHeight="1" x14ac:dyDescent="0.3">
      <c r="A420" s="122">
        <v>228228</v>
      </c>
      <c r="B420" s="123" t="s">
        <v>1426</v>
      </c>
      <c r="C420" s="124" t="s">
        <v>3963</v>
      </c>
      <c r="D420" s="125" t="s">
        <v>3017</v>
      </c>
      <c r="E420" s="124" t="s">
        <v>1427</v>
      </c>
      <c r="F420" s="124"/>
      <c r="G420" s="124" t="s">
        <v>1428</v>
      </c>
      <c r="H420" s="124" t="s">
        <v>5722</v>
      </c>
      <c r="I420" s="124" t="s">
        <v>5900</v>
      </c>
      <c r="J420" s="126">
        <v>22</v>
      </c>
      <c r="K420" s="127">
        <v>2281</v>
      </c>
      <c r="L420" s="124" t="s">
        <v>3964</v>
      </c>
      <c r="M420" s="128" t="s">
        <v>112</v>
      </c>
      <c r="N420" s="128"/>
      <c r="O420" s="129">
        <v>172.82</v>
      </c>
      <c r="P420" s="129">
        <v>5.79</v>
      </c>
      <c r="Q420" s="130">
        <v>2281</v>
      </c>
      <c r="R420" s="129">
        <v>54000</v>
      </c>
      <c r="S420" s="129">
        <v>6300</v>
      </c>
      <c r="T420" s="128" t="s">
        <v>2948</v>
      </c>
      <c r="U420" s="128" t="s">
        <v>3965</v>
      </c>
      <c r="V420" s="131">
        <v>22845</v>
      </c>
      <c r="W420" s="132"/>
    </row>
    <row r="421" spans="1:23" ht="30" customHeight="1" x14ac:dyDescent="0.3">
      <c r="A421" s="122">
        <v>229982</v>
      </c>
      <c r="B421" s="123" t="s">
        <v>1429</v>
      </c>
      <c r="C421" s="124" t="s">
        <v>3966</v>
      </c>
      <c r="D421" s="125" t="s">
        <v>2957</v>
      </c>
      <c r="E421" s="124" t="s">
        <v>1430</v>
      </c>
      <c r="F421" s="124" t="s">
        <v>5921</v>
      </c>
      <c r="G421" s="124" t="s">
        <v>1431</v>
      </c>
      <c r="H421" s="124" t="s">
        <v>5716</v>
      </c>
      <c r="I421" s="124" t="s">
        <v>5894</v>
      </c>
      <c r="J421" s="126">
        <v>22</v>
      </c>
      <c r="K421" s="127">
        <v>2291</v>
      </c>
      <c r="L421" s="124" t="s">
        <v>5922</v>
      </c>
      <c r="M421" s="128" t="s">
        <v>3006</v>
      </c>
      <c r="N421" s="128"/>
      <c r="O421" s="129">
        <v>2807757.49</v>
      </c>
      <c r="P421" s="129">
        <v>43491.07</v>
      </c>
      <c r="Q421" s="130">
        <v>2291</v>
      </c>
      <c r="R421" s="129">
        <v>1</v>
      </c>
      <c r="S421" s="129">
        <v>1</v>
      </c>
      <c r="T421" s="128" t="s">
        <v>2948</v>
      </c>
      <c r="U421" s="128" t="s">
        <v>3968</v>
      </c>
      <c r="V421" s="131">
        <v>22910</v>
      </c>
      <c r="W421" s="132">
        <v>22910</v>
      </c>
    </row>
    <row r="422" spans="1:23" ht="30" customHeight="1" x14ac:dyDescent="0.3">
      <c r="A422" s="122">
        <v>229984</v>
      </c>
      <c r="B422" s="123" t="s">
        <v>1432</v>
      </c>
      <c r="C422" s="124" t="s">
        <v>3969</v>
      </c>
      <c r="D422" s="125" t="s">
        <v>2957</v>
      </c>
      <c r="E422" s="124" t="s">
        <v>1433</v>
      </c>
      <c r="F422" s="124" t="s">
        <v>3967</v>
      </c>
      <c r="G422" s="124" t="s">
        <v>1434</v>
      </c>
      <c r="H422" s="124" t="s">
        <v>5716</v>
      </c>
      <c r="I422" s="124" t="s">
        <v>5894</v>
      </c>
      <c r="J422" s="126">
        <v>22</v>
      </c>
      <c r="K422" s="127">
        <v>2291</v>
      </c>
      <c r="L422" s="124" t="s">
        <v>5922</v>
      </c>
      <c r="M422" s="128" t="s">
        <v>3006</v>
      </c>
      <c r="N422" s="128"/>
      <c r="O422" s="129">
        <v>2807757.49</v>
      </c>
      <c r="P422" s="129">
        <v>43491.07</v>
      </c>
      <c r="Q422" s="130">
        <v>2291</v>
      </c>
      <c r="R422" s="129">
        <v>1</v>
      </c>
      <c r="S422" s="129">
        <v>1</v>
      </c>
      <c r="T422" s="128" t="s">
        <v>2948</v>
      </c>
      <c r="U422" s="128" t="s">
        <v>3970</v>
      </c>
      <c r="V422" s="131">
        <v>22920</v>
      </c>
      <c r="W422" s="132">
        <v>22920</v>
      </c>
    </row>
    <row r="423" spans="1:23" ht="30" customHeight="1" x14ac:dyDescent="0.3">
      <c r="A423" s="122">
        <v>229986</v>
      </c>
      <c r="B423" s="123" t="s">
        <v>1435</v>
      </c>
      <c r="C423" s="124" t="s">
        <v>3971</v>
      </c>
      <c r="D423" s="125" t="s">
        <v>2957</v>
      </c>
      <c r="E423" s="124" t="s">
        <v>1436</v>
      </c>
      <c r="F423" s="124" t="s">
        <v>3972</v>
      </c>
      <c r="G423" s="124" t="s">
        <v>1437</v>
      </c>
      <c r="H423" s="124" t="s">
        <v>5716</v>
      </c>
      <c r="I423" s="124" t="s">
        <v>5894</v>
      </c>
      <c r="J423" s="126">
        <v>89</v>
      </c>
      <c r="K423" s="127">
        <v>8921</v>
      </c>
      <c r="L423" s="124" t="s">
        <v>3973</v>
      </c>
      <c r="M423" s="128" t="s">
        <v>3006</v>
      </c>
      <c r="N423" s="128"/>
      <c r="O423" s="129">
        <v>385806.5</v>
      </c>
      <c r="P423" s="129">
        <v>27730.23</v>
      </c>
      <c r="Q423" s="130">
        <v>8921</v>
      </c>
      <c r="R423" s="129">
        <v>1</v>
      </c>
      <c r="S423" s="129">
        <v>1</v>
      </c>
      <c r="T423" s="128" t="s">
        <v>2948</v>
      </c>
      <c r="U423" s="128" t="s">
        <v>3974</v>
      </c>
      <c r="V423" s="131">
        <v>89132</v>
      </c>
      <c r="W423" s="132">
        <v>89030</v>
      </c>
    </row>
    <row r="424" spans="1:23" ht="30" customHeight="1" x14ac:dyDescent="0.3">
      <c r="A424" s="122">
        <v>229987</v>
      </c>
      <c r="B424" s="123" t="s">
        <v>1438</v>
      </c>
      <c r="C424" s="124" t="s">
        <v>3975</v>
      </c>
      <c r="D424" s="125" t="s">
        <v>2957</v>
      </c>
      <c r="E424" s="124" t="s">
        <v>1439</v>
      </c>
      <c r="F424" s="124" t="s">
        <v>5921</v>
      </c>
      <c r="G424" s="124" t="s">
        <v>1440</v>
      </c>
      <c r="H424" s="124" t="s">
        <v>5716</v>
      </c>
      <c r="I424" s="124" t="s">
        <v>5894</v>
      </c>
      <c r="J424" s="126">
        <v>22</v>
      </c>
      <c r="K424" s="127">
        <v>2291</v>
      </c>
      <c r="L424" s="124" t="s">
        <v>5922</v>
      </c>
      <c r="M424" s="128" t="s">
        <v>3006</v>
      </c>
      <c r="N424" s="128"/>
      <c r="O424" s="129">
        <v>2807757.49</v>
      </c>
      <c r="P424" s="129">
        <v>43491.07</v>
      </c>
      <c r="Q424" s="130">
        <v>2291</v>
      </c>
      <c r="R424" s="129">
        <v>1</v>
      </c>
      <c r="S424" s="129">
        <v>1</v>
      </c>
      <c r="T424" s="128" t="s">
        <v>2948</v>
      </c>
      <c r="U424" s="128" t="s">
        <v>3976</v>
      </c>
      <c r="V424" s="131">
        <v>22930</v>
      </c>
      <c r="W424" s="132">
        <v>22930</v>
      </c>
    </row>
    <row r="425" spans="1:23" ht="30" customHeight="1" x14ac:dyDescent="0.3">
      <c r="A425" s="122">
        <v>310630</v>
      </c>
      <c r="B425" s="123" t="s">
        <v>1441</v>
      </c>
      <c r="C425" s="124" t="s">
        <v>5923</v>
      </c>
      <c r="D425" s="125" t="s">
        <v>3017</v>
      </c>
      <c r="E425" s="124" t="s">
        <v>5616</v>
      </c>
      <c r="F425" s="124"/>
      <c r="G425" s="124" t="s">
        <v>138</v>
      </c>
      <c r="H425" s="124" t="s">
        <v>5822</v>
      </c>
      <c r="I425" s="124" t="s">
        <v>2973</v>
      </c>
      <c r="J425" s="126">
        <v>31</v>
      </c>
      <c r="K425" s="127">
        <v>3101</v>
      </c>
      <c r="L425" s="124" t="s">
        <v>3977</v>
      </c>
      <c r="M425" s="128" t="s">
        <v>112</v>
      </c>
      <c r="N425" s="128"/>
      <c r="O425" s="129">
        <v>942</v>
      </c>
      <c r="P425" s="129">
        <v>8.31</v>
      </c>
      <c r="Q425" s="130">
        <v>3101</v>
      </c>
      <c r="R425" s="129">
        <v>290000</v>
      </c>
      <c r="S425" s="129">
        <v>22000</v>
      </c>
      <c r="T425" s="128" t="s">
        <v>2948</v>
      </c>
      <c r="U425" s="128"/>
      <c r="V425" s="131"/>
      <c r="W425" s="132"/>
    </row>
    <row r="426" spans="1:23" ht="30" customHeight="1" x14ac:dyDescent="0.3">
      <c r="A426" s="122">
        <v>310911</v>
      </c>
      <c r="B426" s="123" t="s">
        <v>1442</v>
      </c>
      <c r="C426" s="124" t="s">
        <v>3978</v>
      </c>
      <c r="D426" s="125" t="s">
        <v>3017</v>
      </c>
      <c r="E426" s="124" t="s">
        <v>1443</v>
      </c>
      <c r="F426" s="124"/>
      <c r="G426" s="124" t="s">
        <v>1444</v>
      </c>
      <c r="H426" s="124" t="s">
        <v>5822</v>
      </c>
      <c r="I426" s="124" t="s">
        <v>2973</v>
      </c>
      <c r="J426" s="126">
        <v>31</v>
      </c>
      <c r="K426" s="127">
        <v>3101</v>
      </c>
      <c r="L426" s="124" t="s">
        <v>3977</v>
      </c>
      <c r="M426" s="128" t="s">
        <v>112</v>
      </c>
      <c r="N426" s="128"/>
      <c r="O426" s="129">
        <v>942</v>
      </c>
      <c r="P426" s="129">
        <v>8.31</v>
      </c>
      <c r="Q426" s="130">
        <v>3101</v>
      </c>
      <c r="R426" s="129">
        <v>290000</v>
      </c>
      <c r="S426" s="129">
        <v>22000</v>
      </c>
      <c r="T426" s="128" t="s">
        <v>2948</v>
      </c>
      <c r="U426" s="128" t="s">
        <v>3979</v>
      </c>
      <c r="V426" s="131">
        <v>31040</v>
      </c>
      <c r="W426" s="132">
        <v>31019</v>
      </c>
    </row>
    <row r="427" spans="1:23" ht="30" customHeight="1" x14ac:dyDescent="0.3">
      <c r="A427" s="122">
        <v>310912</v>
      </c>
      <c r="B427" s="123" t="s">
        <v>1445</v>
      </c>
      <c r="C427" s="124" t="s">
        <v>3980</v>
      </c>
      <c r="D427" s="125" t="s">
        <v>3017</v>
      </c>
      <c r="E427" s="124" t="s">
        <v>1446</v>
      </c>
      <c r="F427" s="124"/>
      <c r="G427" s="124" t="s">
        <v>1447</v>
      </c>
      <c r="H427" s="124" t="s">
        <v>5822</v>
      </c>
      <c r="I427" s="124" t="s">
        <v>2973</v>
      </c>
      <c r="J427" s="126">
        <v>31</v>
      </c>
      <c r="K427" s="127">
        <v>3101</v>
      </c>
      <c r="L427" s="124" t="s">
        <v>3977</v>
      </c>
      <c r="M427" s="128" t="s">
        <v>112</v>
      </c>
      <c r="N427" s="128"/>
      <c r="O427" s="129">
        <v>942</v>
      </c>
      <c r="P427" s="129">
        <v>8.31</v>
      </c>
      <c r="Q427" s="130">
        <v>3101</v>
      </c>
      <c r="R427" s="129">
        <v>290000</v>
      </c>
      <c r="S427" s="129">
        <v>22000</v>
      </c>
      <c r="T427" s="128" t="s">
        <v>2948</v>
      </c>
      <c r="U427" s="128" t="s">
        <v>3981</v>
      </c>
      <c r="V427" s="131"/>
      <c r="W427" s="132">
        <v>31027</v>
      </c>
    </row>
    <row r="428" spans="1:23" ht="30" customHeight="1" x14ac:dyDescent="0.3">
      <c r="A428" s="122">
        <v>310913</v>
      </c>
      <c r="B428" s="123" t="s">
        <v>1448</v>
      </c>
      <c r="C428" s="124" t="s">
        <v>3982</v>
      </c>
      <c r="D428" s="125" t="s">
        <v>3017</v>
      </c>
      <c r="E428" s="124" t="s">
        <v>1449</v>
      </c>
      <c r="F428" s="124" t="s">
        <v>3549</v>
      </c>
      <c r="G428" s="124" t="s">
        <v>1450</v>
      </c>
      <c r="H428" s="124" t="s">
        <v>5822</v>
      </c>
      <c r="I428" s="124" t="s">
        <v>2973</v>
      </c>
      <c r="J428" s="126">
        <v>31</v>
      </c>
      <c r="K428" s="127">
        <v>3101</v>
      </c>
      <c r="L428" s="124" t="s">
        <v>3977</v>
      </c>
      <c r="M428" s="128" t="s">
        <v>112</v>
      </c>
      <c r="N428" s="128"/>
      <c r="O428" s="129">
        <v>942</v>
      </c>
      <c r="P428" s="129">
        <v>8.31</v>
      </c>
      <c r="Q428" s="130">
        <v>3101</v>
      </c>
      <c r="R428" s="129">
        <v>290000</v>
      </c>
      <c r="S428" s="129">
        <v>22000</v>
      </c>
      <c r="T428" s="128" t="s">
        <v>2948</v>
      </c>
      <c r="U428" s="128" t="s">
        <v>3983</v>
      </c>
      <c r="V428" s="131">
        <v>31071</v>
      </c>
      <c r="W428" s="132">
        <v>31011</v>
      </c>
    </row>
    <row r="429" spans="1:23" ht="30" customHeight="1" x14ac:dyDescent="0.3">
      <c r="A429" s="122">
        <v>310914</v>
      </c>
      <c r="B429" s="123" t="s">
        <v>1451</v>
      </c>
      <c r="C429" s="124" t="s">
        <v>3984</v>
      </c>
      <c r="D429" s="125" t="s">
        <v>3017</v>
      </c>
      <c r="E429" s="124" t="s">
        <v>1452</v>
      </c>
      <c r="F429" s="124"/>
      <c r="G429" s="124" t="s">
        <v>1453</v>
      </c>
      <c r="H429" s="124" t="s">
        <v>5822</v>
      </c>
      <c r="I429" s="124" t="s">
        <v>2973</v>
      </c>
      <c r="J429" s="126">
        <v>31</v>
      </c>
      <c r="K429" s="127">
        <v>3101</v>
      </c>
      <c r="L429" s="124" t="s">
        <v>3977</v>
      </c>
      <c r="M429" s="128" t="s">
        <v>112</v>
      </c>
      <c r="N429" s="128"/>
      <c r="O429" s="129">
        <v>942</v>
      </c>
      <c r="P429" s="129">
        <v>8.31</v>
      </c>
      <c r="Q429" s="130">
        <v>3101</v>
      </c>
      <c r="R429" s="129">
        <v>290000</v>
      </c>
      <c r="S429" s="129">
        <v>22000</v>
      </c>
      <c r="T429" s="128" t="s">
        <v>2948</v>
      </c>
      <c r="U429" s="128" t="s">
        <v>3985</v>
      </c>
      <c r="V429" s="131">
        <v>31071</v>
      </c>
      <c r="W429" s="132"/>
    </row>
    <row r="430" spans="1:23" ht="30" customHeight="1" x14ac:dyDescent="0.3">
      <c r="A430" s="122">
        <v>310915</v>
      </c>
      <c r="B430" s="123" t="s">
        <v>1454</v>
      </c>
      <c r="C430" s="124" t="s">
        <v>3986</v>
      </c>
      <c r="D430" s="125" t="s">
        <v>3017</v>
      </c>
      <c r="E430" s="124" t="s">
        <v>1455</v>
      </c>
      <c r="F430" s="124"/>
      <c r="G430" s="124" t="s">
        <v>1456</v>
      </c>
      <c r="H430" s="124" t="s">
        <v>5822</v>
      </c>
      <c r="I430" s="124" t="s">
        <v>2973</v>
      </c>
      <c r="J430" s="126">
        <v>31</v>
      </c>
      <c r="K430" s="127">
        <v>3101</v>
      </c>
      <c r="L430" s="124" t="s">
        <v>3977</v>
      </c>
      <c r="M430" s="128" t="s">
        <v>112</v>
      </c>
      <c r="N430" s="128"/>
      <c r="O430" s="129">
        <v>942</v>
      </c>
      <c r="P430" s="129">
        <v>8.31</v>
      </c>
      <c r="Q430" s="130">
        <v>3101</v>
      </c>
      <c r="R430" s="129">
        <v>290000</v>
      </c>
      <c r="S430" s="129">
        <v>22000</v>
      </c>
      <c r="T430" s="128" t="s">
        <v>2948</v>
      </c>
      <c r="U430" s="128" t="s">
        <v>3987</v>
      </c>
      <c r="V430" s="131">
        <v>31010</v>
      </c>
      <c r="W430" s="132">
        <v>31013</v>
      </c>
    </row>
    <row r="431" spans="1:23" ht="30" customHeight="1" x14ac:dyDescent="0.3">
      <c r="A431" s="122">
        <v>310916</v>
      </c>
      <c r="B431" s="123" t="s">
        <v>1457</v>
      </c>
      <c r="C431" s="124" t="s">
        <v>3988</v>
      </c>
      <c r="D431" s="125" t="s">
        <v>3017</v>
      </c>
      <c r="E431" s="124" t="s">
        <v>1458</v>
      </c>
      <c r="F431" s="124"/>
      <c r="G431" s="124" t="s">
        <v>1459</v>
      </c>
      <c r="H431" s="124" t="s">
        <v>5822</v>
      </c>
      <c r="I431" s="124" t="s">
        <v>2973</v>
      </c>
      <c r="J431" s="126">
        <v>31</v>
      </c>
      <c r="K431" s="127">
        <v>3101</v>
      </c>
      <c r="L431" s="124" t="s">
        <v>3977</v>
      </c>
      <c r="M431" s="128" t="s">
        <v>112</v>
      </c>
      <c r="N431" s="128"/>
      <c r="O431" s="129">
        <v>942</v>
      </c>
      <c r="P431" s="129">
        <v>8.31</v>
      </c>
      <c r="Q431" s="130">
        <v>3101</v>
      </c>
      <c r="R431" s="129">
        <v>290000</v>
      </c>
      <c r="S431" s="129">
        <v>22000</v>
      </c>
      <c r="T431" s="128" t="s">
        <v>2948</v>
      </c>
      <c r="U431" s="128" t="s">
        <v>3989</v>
      </c>
      <c r="V431" s="131"/>
      <c r="W431" s="132"/>
    </row>
    <row r="432" spans="1:23" ht="30" customHeight="1" x14ac:dyDescent="0.3">
      <c r="A432" s="122">
        <v>310917</v>
      </c>
      <c r="B432" s="123" t="s">
        <v>1460</v>
      </c>
      <c r="C432" s="124" t="s">
        <v>3990</v>
      </c>
      <c r="D432" s="125" t="s">
        <v>3017</v>
      </c>
      <c r="E432" s="124" t="s">
        <v>1461</v>
      </c>
      <c r="F432" s="124"/>
      <c r="G432" s="124" t="s">
        <v>1462</v>
      </c>
      <c r="H432" s="124" t="s">
        <v>5822</v>
      </c>
      <c r="I432" s="124" t="s">
        <v>2973</v>
      </c>
      <c r="J432" s="126">
        <v>31</v>
      </c>
      <c r="K432" s="127">
        <v>3101</v>
      </c>
      <c r="L432" s="124" t="s">
        <v>3977</v>
      </c>
      <c r="M432" s="128" t="s">
        <v>112</v>
      </c>
      <c r="N432" s="128"/>
      <c r="O432" s="129">
        <v>942</v>
      </c>
      <c r="P432" s="129">
        <v>8.31</v>
      </c>
      <c r="Q432" s="130">
        <v>3101</v>
      </c>
      <c r="R432" s="129">
        <v>290000</v>
      </c>
      <c r="S432" s="129">
        <v>22000</v>
      </c>
      <c r="T432" s="128" t="s">
        <v>2948</v>
      </c>
      <c r="U432" s="128" t="s">
        <v>3991</v>
      </c>
      <c r="V432" s="131">
        <v>31030</v>
      </c>
      <c r="W432" s="132"/>
    </row>
    <row r="433" spans="1:23" ht="30" customHeight="1" x14ac:dyDescent="0.3">
      <c r="A433" s="122">
        <v>310919</v>
      </c>
      <c r="B433" s="123" t="s">
        <v>1463</v>
      </c>
      <c r="C433" s="124" t="s">
        <v>3992</v>
      </c>
      <c r="D433" s="125" t="s">
        <v>3017</v>
      </c>
      <c r="E433" s="124" t="s">
        <v>1464</v>
      </c>
      <c r="F433" s="124"/>
      <c r="G433" s="124" t="s">
        <v>1465</v>
      </c>
      <c r="H433" s="124" t="s">
        <v>5822</v>
      </c>
      <c r="I433" s="124" t="s">
        <v>2973</v>
      </c>
      <c r="J433" s="126">
        <v>31</v>
      </c>
      <c r="K433" s="127">
        <v>3101</v>
      </c>
      <c r="L433" s="124" t="s">
        <v>3977</v>
      </c>
      <c r="M433" s="128" t="s">
        <v>112</v>
      </c>
      <c r="N433" s="128"/>
      <c r="O433" s="129">
        <v>942</v>
      </c>
      <c r="P433" s="129">
        <v>8.31</v>
      </c>
      <c r="Q433" s="130">
        <v>3101</v>
      </c>
      <c r="R433" s="129">
        <v>290000</v>
      </c>
      <c r="S433" s="129">
        <v>22000</v>
      </c>
      <c r="T433" s="128" t="s">
        <v>2948</v>
      </c>
      <c r="U433" s="128" t="s">
        <v>3993</v>
      </c>
      <c r="V433" s="131"/>
      <c r="W433" s="132"/>
    </row>
    <row r="434" spans="1:23" ht="30" customHeight="1" x14ac:dyDescent="0.3">
      <c r="A434" s="122">
        <v>310921</v>
      </c>
      <c r="B434" s="123" t="s">
        <v>1466</v>
      </c>
      <c r="C434" s="124" t="s">
        <v>3994</v>
      </c>
      <c r="D434" s="125" t="s">
        <v>3017</v>
      </c>
      <c r="E434" s="124" t="s">
        <v>1467</v>
      </c>
      <c r="F434" s="124"/>
      <c r="G434" s="124" t="s">
        <v>1468</v>
      </c>
      <c r="H434" s="124" t="s">
        <v>5822</v>
      </c>
      <c r="I434" s="124" t="s">
        <v>2973</v>
      </c>
      <c r="J434" s="126">
        <v>31</v>
      </c>
      <c r="K434" s="127">
        <v>3102</v>
      </c>
      <c r="L434" s="124" t="s">
        <v>3995</v>
      </c>
      <c r="M434" s="128" t="s">
        <v>112</v>
      </c>
      <c r="N434" s="128"/>
      <c r="O434" s="129">
        <v>589.83000000000004</v>
      </c>
      <c r="P434" s="129">
        <v>12.81</v>
      </c>
      <c r="Q434" s="130">
        <v>3102</v>
      </c>
      <c r="R434" s="129">
        <v>200000</v>
      </c>
      <c r="S434" s="129">
        <v>33000</v>
      </c>
      <c r="T434" s="128" t="s">
        <v>2948</v>
      </c>
      <c r="U434" s="128" t="s">
        <v>3996</v>
      </c>
      <c r="V434" s="131">
        <v>31060</v>
      </c>
      <c r="W434" s="132">
        <v>31031</v>
      </c>
    </row>
    <row r="435" spans="1:23" ht="30" customHeight="1" x14ac:dyDescent="0.3">
      <c r="A435" s="122">
        <v>310922</v>
      </c>
      <c r="B435" s="123" t="s">
        <v>1469</v>
      </c>
      <c r="C435" s="124" t="s">
        <v>3997</v>
      </c>
      <c r="D435" s="125" t="s">
        <v>3017</v>
      </c>
      <c r="E435" s="124" t="s">
        <v>1470</v>
      </c>
      <c r="F435" s="124"/>
      <c r="G435" s="124" t="s">
        <v>1471</v>
      </c>
      <c r="H435" s="124" t="s">
        <v>5822</v>
      </c>
      <c r="I435" s="124" t="s">
        <v>2973</v>
      </c>
      <c r="J435" s="126">
        <v>31</v>
      </c>
      <c r="K435" s="127">
        <v>3101</v>
      </c>
      <c r="L435" s="124" t="s">
        <v>3977</v>
      </c>
      <c r="M435" s="128" t="s">
        <v>112</v>
      </c>
      <c r="N435" s="128"/>
      <c r="O435" s="129">
        <v>942</v>
      </c>
      <c r="P435" s="129">
        <v>8.31</v>
      </c>
      <c r="Q435" s="130">
        <v>3101</v>
      </c>
      <c r="R435" s="129">
        <v>290000</v>
      </c>
      <c r="S435" s="129">
        <v>22000</v>
      </c>
      <c r="T435" s="128" t="s">
        <v>2948</v>
      </c>
      <c r="U435" s="128" t="s">
        <v>3998</v>
      </c>
      <c r="V435" s="131">
        <v>31050</v>
      </c>
      <c r="W435" s="132"/>
    </row>
    <row r="436" spans="1:23" ht="30" customHeight="1" x14ac:dyDescent="0.3">
      <c r="A436" s="122">
        <v>310923</v>
      </c>
      <c r="B436" s="123" t="s">
        <v>1472</v>
      </c>
      <c r="C436" s="124" t="s">
        <v>3999</v>
      </c>
      <c r="D436" s="125" t="s">
        <v>3017</v>
      </c>
      <c r="E436" s="124" t="s">
        <v>1473</v>
      </c>
      <c r="F436" s="124"/>
      <c r="G436" s="124" t="s">
        <v>1474</v>
      </c>
      <c r="H436" s="124" t="s">
        <v>5822</v>
      </c>
      <c r="I436" s="124" t="s">
        <v>2973</v>
      </c>
      <c r="J436" s="126">
        <v>31</v>
      </c>
      <c r="K436" s="127">
        <v>3101</v>
      </c>
      <c r="L436" s="124" t="s">
        <v>3977</v>
      </c>
      <c r="M436" s="128" t="s">
        <v>112</v>
      </c>
      <c r="N436" s="128"/>
      <c r="O436" s="129">
        <v>942</v>
      </c>
      <c r="P436" s="129">
        <v>8.31</v>
      </c>
      <c r="Q436" s="130">
        <v>3101</v>
      </c>
      <c r="R436" s="129">
        <v>290000</v>
      </c>
      <c r="S436" s="129">
        <v>22000</v>
      </c>
      <c r="T436" s="128" t="s">
        <v>2948</v>
      </c>
      <c r="U436" s="128" t="s">
        <v>4000</v>
      </c>
      <c r="V436" s="131"/>
      <c r="W436" s="132"/>
    </row>
    <row r="437" spans="1:23" ht="30" customHeight="1" x14ac:dyDescent="0.3">
      <c r="A437" s="122">
        <v>310924</v>
      </c>
      <c r="B437" s="123" t="s">
        <v>1475</v>
      </c>
      <c r="C437" s="124" t="s">
        <v>4001</v>
      </c>
      <c r="D437" s="125" t="s">
        <v>3017</v>
      </c>
      <c r="E437" s="124" t="s">
        <v>1476</v>
      </c>
      <c r="F437" s="124"/>
      <c r="G437" s="124" t="s">
        <v>1477</v>
      </c>
      <c r="H437" s="124" t="s">
        <v>5822</v>
      </c>
      <c r="I437" s="124" t="s">
        <v>2973</v>
      </c>
      <c r="J437" s="126">
        <v>31</v>
      </c>
      <c r="K437" s="127">
        <v>3101</v>
      </c>
      <c r="L437" s="124" t="s">
        <v>3977</v>
      </c>
      <c r="M437" s="128" t="s">
        <v>112</v>
      </c>
      <c r="N437" s="128"/>
      <c r="O437" s="129">
        <v>942</v>
      </c>
      <c r="P437" s="129">
        <v>8.31</v>
      </c>
      <c r="Q437" s="130">
        <v>3101</v>
      </c>
      <c r="R437" s="129">
        <v>290000</v>
      </c>
      <c r="S437" s="129">
        <v>22000</v>
      </c>
      <c r="T437" s="128" t="s">
        <v>2948</v>
      </c>
      <c r="U437" s="128" t="s">
        <v>4002</v>
      </c>
      <c r="V437" s="131"/>
      <c r="W437" s="132"/>
    </row>
    <row r="438" spans="1:23" ht="30" customHeight="1" x14ac:dyDescent="0.3">
      <c r="A438" s="122">
        <v>310925</v>
      </c>
      <c r="B438" s="123" t="s">
        <v>1478</v>
      </c>
      <c r="C438" s="124" t="s">
        <v>4003</v>
      </c>
      <c r="D438" s="125" t="s">
        <v>3017</v>
      </c>
      <c r="E438" s="124" t="s">
        <v>1479</v>
      </c>
      <c r="F438" s="124"/>
      <c r="G438" s="124" t="s">
        <v>1480</v>
      </c>
      <c r="H438" s="124" t="s">
        <v>5822</v>
      </c>
      <c r="I438" s="124" t="s">
        <v>2973</v>
      </c>
      <c r="J438" s="126">
        <v>31</v>
      </c>
      <c r="K438" s="127">
        <v>3101</v>
      </c>
      <c r="L438" s="124" t="s">
        <v>3977</v>
      </c>
      <c r="M438" s="128" t="s">
        <v>112</v>
      </c>
      <c r="N438" s="128"/>
      <c r="O438" s="129">
        <v>942</v>
      </c>
      <c r="P438" s="129">
        <v>8.31</v>
      </c>
      <c r="Q438" s="130">
        <v>3101</v>
      </c>
      <c r="R438" s="129">
        <v>290000</v>
      </c>
      <c r="S438" s="129">
        <v>22000</v>
      </c>
      <c r="T438" s="128" t="s">
        <v>2948</v>
      </c>
      <c r="U438" s="128" t="s">
        <v>4004</v>
      </c>
      <c r="V438" s="131"/>
      <c r="W438" s="132"/>
    </row>
    <row r="439" spans="1:23" ht="30" customHeight="1" x14ac:dyDescent="0.3">
      <c r="A439" s="122">
        <v>310926</v>
      </c>
      <c r="B439" s="123" t="s">
        <v>1481</v>
      </c>
      <c r="C439" s="124" t="s">
        <v>4005</v>
      </c>
      <c r="D439" s="125" t="s">
        <v>3017</v>
      </c>
      <c r="E439" s="124" t="s">
        <v>1482</v>
      </c>
      <c r="F439" s="124"/>
      <c r="G439" s="124" t="s">
        <v>1483</v>
      </c>
      <c r="H439" s="124" t="s">
        <v>5822</v>
      </c>
      <c r="I439" s="124" t="s">
        <v>2973</v>
      </c>
      <c r="J439" s="126">
        <v>31</v>
      </c>
      <c r="K439" s="127">
        <v>3101</v>
      </c>
      <c r="L439" s="124" t="s">
        <v>3977</v>
      </c>
      <c r="M439" s="128" t="s">
        <v>112</v>
      </c>
      <c r="N439" s="128"/>
      <c r="O439" s="129">
        <v>942</v>
      </c>
      <c r="P439" s="129">
        <v>8.31</v>
      </c>
      <c r="Q439" s="130">
        <v>3101</v>
      </c>
      <c r="R439" s="129">
        <v>290000</v>
      </c>
      <c r="S439" s="129">
        <v>22000</v>
      </c>
      <c r="T439" s="128" t="s">
        <v>2948</v>
      </c>
      <c r="U439" s="128" t="s">
        <v>4006</v>
      </c>
      <c r="V439" s="131"/>
      <c r="W439" s="132"/>
    </row>
    <row r="440" spans="1:23" ht="30" customHeight="1" x14ac:dyDescent="0.3">
      <c r="A440" s="122">
        <v>310927</v>
      </c>
      <c r="B440" s="123" t="s">
        <v>1484</v>
      </c>
      <c r="C440" s="124" t="s">
        <v>4007</v>
      </c>
      <c r="D440" s="125" t="s">
        <v>3017</v>
      </c>
      <c r="E440" s="124" t="s">
        <v>1485</v>
      </c>
      <c r="F440" s="124"/>
      <c r="G440" s="124" t="s">
        <v>1486</v>
      </c>
      <c r="H440" s="124" t="s">
        <v>5822</v>
      </c>
      <c r="I440" s="124" t="s">
        <v>2973</v>
      </c>
      <c r="J440" s="126">
        <v>31</v>
      </c>
      <c r="K440" s="127">
        <v>3101</v>
      </c>
      <c r="L440" s="124" t="s">
        <v>3977</v>
      </c>
      <c r="M440" s="128" t="s">
        <v>112</v>
      </c>
      <c r="N440" s="128"/>
      <c r="O440" s="129">
        <v>942</v>
      </c>
      <c r="P440" s="129">
        <v>8.31</v>
      </c>
      <c r="Q440" s="130">
        <v>3101</v>
      </c>
      <c r="R440" s="129">
        <v>290000</v>
      </c>
      <c r="S440" s="129">
        <v>22000</v>
      </c>
      <c r="T440" s="128" t="s">
        <v>2948</v>
      </c>
      <c r="U440" s="128" t="s">
        <v>4008</v>
      </c>
      <c r="V440" s="131"/>
      <c r="W440" s="132"/>
    </row>
    <row r="441" spans="1:23" ht="30" customHeight="1" x14ac:dyDescent="0.3">
      <c r="A441" s="122">
        <v>310928</v>
      </c>
      <c r="B441" s="123" t="s">
        <v>1487</v>
      </c>
      <c r="C441" s="124" t="s">
        <v>4009</v>
      </c>
      <c r="D441" s="125" t="s">
        <v>3017</v>
      </c>
      <c r="E441" s="124" t="s">
        <v>1488</v>
      </c>
      <c r="F441" s="124"/>
      <c r="G441" s="124" t="s">
        <v>1489</v>
      </c>
      <c r="H441" s="124" t="s">
        <v>5822</v>
      </c>
      <c r="I441" s="124" t="s">
        <v>2973</v>
      </c>
      <c r="J441" s="126">
        <v>31</v>
      </c>
      <c r="K441" s="127">
        <v>3101</v>
      </c>
      <c r="L441" s="124" t="s">
        <v>3977</v>
      </c>
      <c r="M441" s="128" t="s">
        <v>112</v>
      </c>
      <c r="N441" s="128"/>
      <c r="O441" s="129">
        <v>942</v>
      </c>
      <c r="P441" s="129">
        <v>8.31</v>
      </c>
      <c r="Q441" s="130">
        <v>3101</v>
      </c>
      <c r="R441" s="129">
        <v>290000</v>
      </c>
      <c r="S441" s="129">
        <v>22000</v>
      </c>
      <c r="T441" s="128" t="s">
        <v>2948</v>
      </c>
      <c r="U441" s="128" t="s">
        <v>4010</v>
      </c>
      <c r="V441" s="131"/>
      <c r="W441" s="132"/>
    </row>
    <row r="442" spans="1:23" ht="30" customHeight="1" x14ac:dyDescent="0.3">
      <c r="A442" s="122">
        <v>310929</v>
      </c>
      <c r="B442" s="123" t="s">
        <v>1490</v>
      </c>
      <c r="C442" s="124" t="s">
        <v>4011</v>
      </c>
      <c r="D442" s="125" t="s">
        <v>3017</v>
      </c>
      <c r="E442" s="124" t="s">
        <v>1491</v>
      </c>
      <c r="F442" s="124"/>
      <c r="G442" s="124" t="s">
        <v>1492</v>
      </c>
      <c r="H442" s="124" t="s">
        <v>5822</v>
      </c>
      <c r="I442" s="124" t="s">
        <v>2973</v>
      </c>
      <c r="J442" s="126">
        <v>31</v>
      </c>
      <c r="K442" s="127">
        <v>3101</v>
      </c>
      <c r="L442" s="124" t="s">
        <v>3977</v>
      </c>
      <c r="M442" s="128" t="s">
        <v>112</v>
      </c>
      <c r="N442" s="128"/>
      <c r="O442" s="129">
        <v>942</v>
      </c>
      <c r="P442" s="129">
        <v>8.31</v>
      </c>
      <c r="Q442" s="130">
        <v>3101</v>
      </c>
      <c r="R442" s="129">
        <v>290000</v>
      </c>
      <c r="S442" s="129">
        <v>22000</v>
      </c>
      <c r="T442" s="128" t="s">
        <v>2948</v>
      </c>
      <c r="U442" s="128" t="s">
        <v>4012</v>
      </c>
      <c r="V442" s="131"/>
      <c r="W442" s="132"/>
    </row>
    <row r="443" spans="1:23" ht="30" customHeight="1" x14ac:dyDescent="0.3">
      <c r="A443" s="122">
        <v>310931</v>
      </c>
      <c r="B443" s="123" t="s">
        <v>1493</v>
      </c>
      <c r="C443" s="124" t="s">
        <v>4013</v>
      </c>
      <c r="D443" s="125" t="s">
        <v>3017</v>
      </c>
      <c r="E443" s="124" t="s">
        <v>1494</v>
      </c>
      <c r="F443" s="124"/>
      <c r="G443" s="124" t="s">
        <v>1495</v>
      </c>
      <c r="H443" s="124" t="s">
        <v>5822</v>
      </c>
      <c r="I443" s="124" t="s">
        <v>2973</v>
      </c>
      <c r="J443" s="126">
        <v>31</v>
      </c>
      <c r="K443" s="127">
        <v>3101</v>
      </c>
      <c r="L443" s="124" t="s">
        <v>3977</v>
      </c>
      <c r="M443" s="128" t="s">
        <v>112</v>
      </c>
      <c r="N443" s="128"/>
      <c r="O443" s="129">
        <v>942</v>
      </c>
      <c r="P443" s="129">
        <v>8.31</v>
      </c>
      <c r="Q443" s="130">
        <v>3101</v>
      </c>
      <c r="R443" s="129">
        <v>290000</v>
      </c>
      <c r="S443" s="129">
        <v>22000</v>
      </c>
      <c r="T443" s="128" t="s">
        <v>2948</v>
      </c>
      <c r="U443" s="128" t="s">
        <v>4014</v>
      </c>
      <c r="V443" s="131"/>
      <c r="W443" s="132"/>
    </row>
    <row r="444" spans="1:23" ht="30" customHeight="1" x14ac:dyDescent="0.3">
      <c r="A444" s="122">
        <v>310932</v>
      </c>
      <c r="B444" s="123" t="s">
        <v>1496</v>
      </c>
      <c r="C444" s="124" t="s">
        <v>4015</v>
      </c>
      <c r="D444" s="125" t="s">
        <v>3017</v>
      </c>
      <c r="E444" s="124" t="s">
        <v>1497</v>
      </c>
      <c r="F444" s="124"/>
      <c r="G444" s="124" t="s">
        <v>1498</v>
      </c>
      <c r="H444" s="124" t="s">
        <v>5822</v>
      </c>
      <c r="I444" s="124" t="s">
        <v>2973</v>
      </c>
      <c r="J444" s="126">
        <v>31</v>
      </c>
      <c r="K444" s="127">
        <v>3101</v>
      </c>
      <c r="L444" s="124" t="s">
        <v>3977</v>
      </c>
      <c r="M444" s="128" t="s">
        <v>112</v>
      </c>
      <c r="N444" s="128"/>
      <c r="O444" s="129">
        <v>942</v>
      </c>
      <c r="P444" s="129">
        <v>8.31</v>
      </c>
      <c r="Q444" s="130">
        <v>3101</v>
      </c>
      <c r="R444" s="129">
        <v>290000</v>
      </c>
      <c r="S444" s="129">
        <v>22000</v>
      </c>
      <c r="T444" s="128" t="s">
        <v>2948</v>
      </c>
      <c r="U444" s="128" t="s">
        <v>4016</v>
      </c>
      <c r="V444" s="131"/>
      <c r="W444" s="132"/>
    </row>
    <row r="445" spans="1:23" ht="30" customHeight="1" x14ac:dyDescent="0.3">
      <c r="A445" s="122">
        <v>310933</v>
      </c>
      <c r="B445" s="123" t="s">
        <v>1499</v>
      </c>
      <c r="C445" s="124" t="s">
        <v>4017</v>
      </c>
      <c r="D445" s="125" t="s">
        <v>3017</v>
      </c>
      <c r="E445" s="124" t="s">
        <v>1500</v>
      </c>
      <c r="F445" s="124"/>
      <c r="G445" s="124" t="s">
        <v>1501</v>
      </c>
      <c r="H445" s="124" t="s">
        <v>5822</v>
      </c>
      <c r="I445" s="124" t="s">
        <v>2973</v>
      </c>
      <c r="J445" s="126">
        <v>31</v>
      </c>
      <c r="K445" s="127">
        <v>3101</v>
      </c>
      <c r="L445" s="124" t="s">
        <v>3977</v>
      </c>
      <c r="M445" s="128" t="s">
        <v>112</v>
      </c>
      <c r="N445" s="128"/>
      <c r="O445" s="129">
        <v>942</v>
      </c>
      <c r="P445" s="129">
        <v>8.31</v>
      </c>
      <c r="Q445" s="130">
        <v>3101</v>
      </c>
      <c r="R445" s="129">
        <v>290000</v>
      </c>
      <c r="S445" s="129">
        <v>22000</v>
      </c>
      <c r="T445" s="128" t="s">
        <v>2948</v>
      </c>
      <c r="U445" s="128" t="s">
        <v>4018</v>
      </c>
      <c r="V445" s="131"/>
      <c r="W445" s="132" t="s">
        <v>4019</v>
      </c>
    </row>
    <row r="446" spans="1:23" ht="30" customHeight="1" x14ac:dyDescent="0.3">
      <c r="A446" s="122">
        <v>310943</v>
      </c>
      <c r="B446" s="123" t="s">
        <v>1502</v>
      </c>
      <c r="C446" s="124" t="s">
        <v>4020</v>
      </c>
      <c r="D446" s="125" t="s">
        <v>3017</v>
      </c>
      <c r="E446" s="124" t="s">
        <v>1503</v>
      </c>
      <c r="F446" s="124"/>
      <c r="G446" s="124" t="s">
        <v>1504</v>
      </c>
      <c r="H446" s="124" t="s">
        <v>5822</v>
      </c>
      <c r="I446" s="124" t="s">
        <v>2973</v>
      </c>
      <c r="J446" s="126">
        <v>31</v>
      </c>
      <c r="K446" s="127">
        <v>3101</v>
      </c>
      <c r="L446" s="124" t="s">
        <v>3977</v>
      </c>
      <c r="M446" s="128" t="s">
        <v>112</v>
      </c>
      <c r="N446" s="128"/>
      <c r="O446" s="129">
        <v>942</v>
      </c>
      <c r="P446" s="129">
        <v>8.31</v>
      </c>
      <c r="Q446" s="130">
        <v>3101</v>
      </c>
      <c r="R446" s="129">
        <v>290000</v>
      </c>
      <c r="S446" s="129">
        <v>22000</v>
      </c>
      <c r="T446" s="128" t="s">
        <v>2948</v>
      </c>
      <c r="U446" s="128" t="s">
        <v>4021</v>
      </c>
      <c r="V446" s="131">
        <v>31030</v>
      </c>
      <c r="W446" s="132"/>
    </row>
    <row r="447" spans="1:23" ht="30" customHeight="1" x14ac:dyDescent="0.3">
      <c r="A447" s="122">
        <v>311114</v>
      </c>
      <c r="B447" s="123" t="s">
        <v>1505</v>
      </c>
      <c r="C447" s="124" t="s">
        <v>4022</v>
      </c>
      <c r="D447" s="125" t="s">
        <v>3017</v>
      </c>
      <c r="E447" s="124" t="s">
        <v>1506</v>
      </c>
      <c r="F447" s="124"/>
      <c r="G447" s="124" t="s">
        <v>1507</v>
      </c>
      <c r="H447" s="124" t="s">
        <v>5822</v>
      </c>
      <c r="I447" s="124" t="s">
        <v>2973</v>
      </c>
      <c r="J447" s="126">
        <v>31</v>
      </c>
      <c r="K447" s="127">
        <v>3111</v>
      </c>
      <c r="L447" s="124" t="s">
        <v>3783</v>
      </c>
      <c r="M447" s="128" t="s">
        <v>112</v>
      </c>
      <c r="N447" s="128"/>
      <c r="O447" s="129">
        <v>498.93</v>
      </c>
      <c r="P447" s="129">
        <v>8.1300000000000008</v>
      </c>
      <c r="Q447" s="130">
        <v>3111</v>
      </c>
      <c r="R447" s="129">
        <v>230000</v>
      </c>
      <c r="S447" s="129">
        <v>31000</v>
      </c>
      <c r="T447" s="128" t="s">
        <v>2948</v>
      </c>
      <c r="U447" s="128" t="s">
        <v>4023</v>
      </c>
      <c r="V447" s="131">
        <v>31110</v>
      </c>
      <c r="W447" s="132">
        <v>31110</v>
      </c>
    </row>
    <row r="448" spans="1:23" ht="30" customHeight="1" x14ac:dyDescent="0.3">
      <c r="A448" s="122">
        <v>311115</v>
      </c>
      <c r="B448" s="123" t="s">
        <v>1508</v>
      </c>
      <c r="C448" s="124" t="s">
        <v>4024</v>
      </c>
      <c r="D448" s="125" t="s">
        <v>3017</v>
      </c>
      <c r="E448" s="124" t="s">
        <v>1509</v>
      </c>
      <c r="F448" s="124"/>
      <c r="G448" s="124" t="s">
        <v>1510</v>
      </c>
      <c r="H448" s="124" t="s">
        <v>5822</v>
      </c>
      <c r="I448" s="124" t="s">
        <v>2973</v>
      </c>
      <c r="J448" s="126">
        <v>31</v>
      </c>
      <c r="K448" s="127">
        <v>3111</v>
      </c>
      <c r="L448" s="124" t="s">
        <v>3783</v>
      </c>
      <c r="M448" s="128" t="s">
        <v>112</v>
      </c>
      <c r="N448" s="128"/>
      <c r="O448" s="129">
        <v>498.93</v>
      </c>
      <c r="P448" s="129">
        <v>8.1300000000000008</v>
      </c>
      <c r="Q448" s="130">
        <v>3111</v>
      </c>
      <c r="R448" s="129">
        <v>230000</v>
      </c>
      <c r="S448" s="129">
        <v>31000</v>
      </c>
      <c r="T448" s="128" t="s">
        <v>2948</v>
      </c>
      <c r="U448" s="128" t="s">
        <v>4025</v>
      </c>
      <c r="V448" s="131">
        <v>31110</v>
      </c>
      <c r="W448" s="132">
        <v>31110</v>
      </c>
    </row>
    <row r="449" spans="1:23" ht="30" customHeight="1" x14ac:dyDescent="0.3">
      <c r="A449" s="122">
        <v>311171</v>
      </c>
      <c r="B449" s="123" t="s">
        <v>1511</v>
      </c>
      <c r="C449" s="124" t="s">
        <v>4026</v>
      </c>
      <c r="D449" s="125" t="s">
        <v>3017</v>
      </c>
      <c r="E449" s="124" t="s">
        <v>1512</v>
      </c>
      <c r="F449" s="124"/>
      <c r="G449" s="124" t="s">
        <v>1513</v>
      </c>
      <c r="H449" s="124" t="s">
        <v>5822</v>
      </c>
      <c r="I449" s="124" t="s">
        <v>2973</v>
      </c>
      <c r="J449" s="126">
        <v>31</v>
      </c>
      <c r="K449" s="127">
        <v>3111</v>
      </c>
      <c r="L449" s="124" t="s">
        <v>3783</v>
      </c>
      <c r="M449" s="128" t="s">
        <v>112</v>
      </c>
      <c r="N449" s="128"/>
      <c r="O449" s="129">
        <v>498.93</v>
      </c>
      <c r="P449" s="129">
        <v>8.1300000000000008</v>
      </c>
      <c r="Q449" s="130">
        <v>3111</v>
      </c>
      <c r="R449" s="129">
        <v>230000</v>
      </c>
      <c r="S449" s="129">
        <v>31000</v>
      </c>
      <c r="T449" s="128" t="s">
        <v>2948</v>
      </c>
      <c r="U449" s="128" t="s">
        <v>4027</v>
      </c>
      <c r="V449" s="131">
        <v>31110</v>
      </c>
      <c r="W449" s="132">
        <v>31125</v>
      </c>
    </row>
    <row r="450" spans="1:23" ht="30" customHeight="1" x14ac:dyDescent="0.3">
      <c r="A450" s="122">
        <v>311173</v>
      </c>
      <c r="B450" s="123" t="s">
        <v>1514</v>
      </c>
      <c r="C450" s="124" t="s">
        <v>4028</v>
      </c>
      <c r="D450" s="125" t="s">
        <v>3017</v>
      </c>
      <c r="E450" s="124" t="s">
        <v>1515</v>
      </c>
      <c r="F450" s="124"/>
      <c r="G450" s="124" t="s">
        <v>1516</v>
      </c>
      <c r="H450" s="124" t="s">
        <v>5822</v>
      </c>
      <c r="I450" s="124" t="s">
        <v>2973</v>
      </c>
      <c r="J450" s="126">
        <v>31</v>
      </c>
      <c r="K450" s="127">
        <v>3111</v>
      </c>
      <c r="L450" s="124" t="s">
        <v>3783</v>
      </c>
      <c r="M450" s="128" t="s">
        <v>112</v>
      </c>
      <c r="N450" s="128"/>
      <c r="O450" s="129">
        <v>498.93</v>
      </c>
      <c r="P450" s="129">
        <v>8.1300000000000008</v>
      </c>
      <c r="Q450" s="130">
        <v>3111</v>
      </c>
      <c r="R450" s="129">
        <v>230000</v>
      </c>
      <c r="S450" s="129">
        <v>31000</v>
      </c>
      <c r="T450" s="128" t="s">
        <v>2948</v>
      </c>
      <c r="U450" s="128" t="s">
        <v>4029</v>
      </c>
      <c r="V450" s="131">
        <v>31110</v>
      </c>
      <c r="W450" s="132">
        <v>31125</v>
      </c>
    </row>
    <row r="451" spans="1:23" ht="30" customHeight="1" x14ac:dyDescent="0.3">
      <c r="A451" s="122">
        <v>311174</v>
      </c>
      <c r="B451" s="123" t="s">
        <v>1517</v>
      </c>
      <c r="C451" s="124" t="s">
        <v>4030</v>
      </c>
      <c r="D451" s="125" t="s">
        <v>3017</v>
      </c>
      <c r="E451" s="124" t="s">
        <v>1518</v>
      </c>
      <c r="F451" s="124"/>
      <c r="G451" s="124" t="s">
        <v>1519</v>
      </c>
      <c r="H451" s="124" t="s">
        <v>5822</v>
      </c>
      <c r="I451" s="124" t="s">
        <v>2973</v>
      </c>
      <c r="J451" s="126">
        <v>31</v>
      </c>
      <c r="K451" s="127">
        <v>3111</v>
      </c>
      <c r="L451" s="124" t="s">
        <v>3783</v>
      </c>
      <c r="M451" s="128" t="s">
        <v>112</v>
      </c>
      <c r="N451" s="128"/>
      <c r="O451" s="129">
        <v>498.93</v>
      </c>
      <c r="P451" s="129">
        <v>8.1300000000000008</v>
      </c>
      <c r="Q451" s="130">
        <v>3111</v>
      </c>
      <c r="R451" s="129">
        <v>230000</v>
      </c>
      <c r="S451" s="129">
        <v>31000</v>
      </c>
      <c r="T451" s="128" t="s">
        <v>2948</v>
      </c>
      <c r="U451" s="128" t="s">
        <v>4031</v>
      </c>
      <c r="V451" s="131">
        <v>31110</v>
      </c>
      <c r="W451" s="132">
        <v>31125</v>
      </c>
    </row>
    <row r="452" spans="1:23" ht="30" customHeight="1" x14ac:dyDescent="0.3">
      <c r="A452" s="122">
        <v>312472</v>
      </c>
      <c r="B452" s="123" t="s">
        <v>1520</v>
      </c>
      <c r="C452" s="124" t="s">
        <v>4032</v>
      </c>
      <c r="D452" s="125" t="s">
        <v>3017</v>
      </c>
      <c r="E452" s="124" t="s">
        <v>1521</v>
      </c>
      <c r="F452" s="124"/>
      <c r="G452" s="124" t="s">
        <v>1522</v>
      </c>
      <c r="H452" s="124" t="s">
        <v>5822</v>
      </c>
      <c r="I452" s="124" t="s">
        <v>2973</v>
      </c>
      <c r="J452" s="126">
        <v>31</v>
      </c>
      <c r="K452" s="127">
        <v>3121</v>
      </c>
      <c r="L452" s="124" t="s">
        <v>4033</v>
      </c>
      <c r="M452" s="128" t="s">
        <v>112</v>
      </c>
      <c r="N452" s="128"/>
      <c r="O452" s="129">
        <v>495.06</v>
      </c>
      <c r="P452" s="129">
        <v>7.47</v>
      </c>
      <c r="Q452" s="130">
        <v>3121</v>
      </c>
      <c r="R452" s="129">
        <v>220000</v>
      </c>
      <c r="S452" s="129">
        <v>19000</v>
      </c>
      <c r="T452" s="128" t="s">
        <v>2948</v>
      </c>
      <c r="U452" s="128" t="s">
        <v>4034</v>
      </c>
      <c r="V452" s="131">
        <v>31210</v>
      </c>
      <c r="W452" s="132" t="s">
        <v>4035</v>
      </c>
    </row>
    <row r="453" spans="1:23" ht="30" customHeight="1" x14ac:dyDescent="0.3">
      <c r="A453" s="122">
        <v>312476</v>
      </c>
      <c r="B453" s="123" t="s">
        <v>1523</v>
      </c>
      <c r="C453" s="124" t="s">
        <v>4036</v>
      </c>
      <c r="D453" s="125" t="s">
        <v>3017</v>
      </c>
      <c r="E453" s="124" t="s">
        <v>1524</v>
      </c>
      <c r="F453" s="124"/>
      <c r="G453" s="124" t="s">
        <v>1525</v>
      </c>
      <c r="H453" s="124" t="s">
        <v>5822</v>
      </c>
      <c r="I453" s="124" t="s">
        <v>2973</v>
      </c>
      <c r="J453" s="126">
        <v>31</v>
      </c>
      <c r="K453" s="127">
        <v>3121</v>
      </c>
      <c r="L453" s="124" t="s">
        <v>4033</v>
      </c>
      <c r="M453" s="128" t="s">
        <v>112</v>
      </c>
      <c r="N453" s="128"/>
      <c r="O453" s="129">
        <v>495.06</v>
      </c>
      <c r="P453" s="129">
        <v>7.47</v>
      </c>
      <c r="Q453" s="130">
        <v>3121</v>
      </c>
      <c r="R453" s="129">
        <v>220000</v>
      </c>
      <c r="S453" s="129">
        <v>19000</v>
      </c>
      <c r="T453" s="128" t="s">
        <v>2948</v>
      </c>
      <c r="U453" s="128" t="s">
        <v>4037</v>
      </c>
      <c r="V453" s="131">
        <v>31210</v>
      </c>
      <c r="W453" s="132" t="s">
        <v>4038</v>
      </c>
    </row>
    <row r="454" spans="1:23" ht="30" customHeight="1" x14ac:dyDescent="0.3">
      <c r="A454" s="122">
        <v>312477</v>
      </c>
      <c r="B454" s="123" t="s">
        <v>1526</v>
      </c>
      <c r="C454" s="124" t="s">
        <v>4039</v>
      </c>
      <c r="D454" s="125" t="s">
        <v>3017</v>
      </c>
      <c r="E454" s="124" t="s">
        <v>1527</v>
      </c>
      <c r="F454" s="124"/>
      <c r="G454" s="124" t="s">
        <v>1528</v>
      </c>
      <c r="H454" s="124" t="s">
        <v>5822</v>
      </c>
      <c r="I454" s="124" t="s">
        <v>2973</v>
      </c>
      <c r="J454" s="126">
        <v>31</v>
      </c>
      <c r="K454" s="127">
        <v>3121</v>
      </c>
      <c r="L454" s="124" t="s">
        <v>4033</v>
      </c>
      <c r="M454" s="128" t="s">
        <v>112</v>
      </c>
      <c r="N454" s="128"/>
      <c r="O454" s="129">
        <v>495.06</v>
      </c>
      <c r="P454" s="129">
        <v>7.47</v>
      </c>
      <c r="Q454" s="130">
        <v>3121</v>
      </c>
      <c r="R454" s="129">
        <v>220000</v>
      </c>
      <c r="S454" s="129">
        <v>19000</v>
      </c>
      <c r="T454" s="128" t="s">
        <v>2948</v>
      </c>
      <c r="U454" s="128" t="s">
        <v>4040</v>
      </c>
      <c r="V454" s="131">
        <v>31210</v>
      </c>
      <c r="W454" s="132" t="s">
        <v>4038</v>
      </c>
    </row>
    <row r="455" spans="1:23" ht="30" customHeight="1" x14ac:dyDescent="0.3">
      <c r="A455" s="122">
        <v>312941</v>
      </c>
      <c r="B455" s="123" t="s">
        <v>1529</v>
      </c>
      <c r="C455" s="124" t="s">
        <v>4041</v>
      </c>
      <c r="D455" s="125" t="s">
        <v>3017</v>
      </c>
      <c r="E455" s="124" t="s">
        <v>1530</v>
      </c>
      <c r="F455" s="124"/>
      <c r="G455" s="124" t="s">
        <v>1531</v>
      </c>
      <c r="H455" s="124" t="s">
        <v>5822</v>
      </c>
      <c r="I455" s="124" t="s">
        <v>2973</v>
      </c>
      <c r="J455" s="126">
        <v>31</v>
      </c>
      <c r="K455" s="127">
        <v>3121</v>
      </c>
      <c r="L455" s="124" t="s">
        <v>4033</v>
      </c>
      <c r="M455" s="128" t="s">
        <v>112</v>
      </c>
      <c r="N455" s="128"/>
      <c r="O455" s="129">
        <v>495.06</v>
      </c>
      <c r="P455" s="129">
        <v>7.47</v>
      </c>
      <c r="Q455" s="130">
        <v>3121</v>
      </c>
      <c r="R455" s="129">
        <v>220000</v>
      </c>
      <c r="S455" s="129">
        <v>19000</v>
      </c>
      <c r="T455" s="128" t="s">
        <v>2948</v>
      </c>
      <c r="U455" s="128" t="s">
        <v>4042</v>
      </c>
      <c r="V455" s="131">
        <v>31210</v>
      </c>
      <c r="W455" s="132">
        <v>31225</v>
      </c>
    </row>
    <row r="456" spans="1:23" ht="30" customHeight="1" x14ac:dyDescent="0.3">
      <c r="A456" s="122">
        <v>315222</v>
      </c>
      <c r="B456" s="123" t="s">
        <v>1532</v>
      </c>
      <c r="C456" s="124" t="s">
        <v>4043</v>
      </c>
      <c r="D456" s="125" t="s">
        <v>3017</v>
      </c>
      <c r="E456" s="124" t="s">
        <v>1533</v>
      </c>
      <c r="F456" s="124"/>
      <c r="G456" s="124" t="s">
        <v>1534</v>
      </c>
      <c r="H456" s="124" t="s">
        <v>5822</v>
      </c>
      <c r="I456" s="124" t="s">
        <v>2973</v>
      </c>
      <c r="J456" s="126">
        <v>31</v>
      </c>
      <c r="K456" s="127">
        <v>3151</v>
      </c>
      <c r="L456" s="124" t="s">
        <v>4044</v>
      </c>
      <c r="M456" s="128" t="s">
        <v>112</v>
      </c>
      <c r="N456" s="128"/>
      <c r="O456" s="129">
        <v>589.83000000000004</v>
      </c>
      <c r="P456" s="129">
        <v>7.64</v>
      </c>
      <c r="Q456" s="130">
        <v>3151</v>
      </c>
      <c r="R456" s="129">
        <v>140000</v>
      </c>
      <c r="S456" s="129">
        <v>9000</v>
      </c>
      <c r="T456" s="128" t="s">
        <v>2948</v>
      </c>
      <c r="U456" s="128" t="s">
        <v>4045</v>
      </c>
      <c r="V456" s="131">
        <v>31510</v>
      </c>
      <c r="W456" s="132"/>
    </row>
    <row r="457" spans="1:23" ht="30" customHeight="1" x14ac:dyDescent="0.3">
      <c r="A457" s="122">
        <v>315236</v>
      </c>
      <c r="B457" s="123" t="s">
        <v>1535</v>
      </c>
      <c r="C457" s="124" t="s">
        <v>4046</v>
      </c>
      <c r="D457" s="125" t="s">
        <v>3017</v>
      </c>
      <c r="E457" s="124" t="s">
        <v>1536</v>
      </c>
      <c r="F457" s="124"/>
      <c r="G457" s="124" t="s">
        <v>1537</v>
      </c>
      <c r="H457" s="124" t="s">
        <v>5822</v>
      </c>
      <c r="I457" s="124" t="s">
        <v>2973</v>
      </c>
      <c r="J457" s="126">
        <v>31</v>
      </c>
      <c r="K457" s="127">
        <v>3151</v>
      </c>
      <c r="L457" s="124" t="s">
        <v>4044</v>
      </c>
      <c r="M457" s="128" t="s">
        <v>112</v>
      </c>
      <c r="N457" s="128"/>
      <c r="O457" s="129">
        <v>589.83000000000004</v>
      </c>
      <c r="P457" s="129">
        <v>7.64</v>
      </c>
      <c r="Q457" s="130">
        <v>3151</v>
      </c>
      <c r="R457" s="129">
        <v>140000</v>
      </c>
      <c r="S457" s="129">
        <v>9000</v>
      </c>
      <c r="T457" s="128" t="s">
        <v>2948</v>
      </c>
      <c r="U457" s="128" t="s">
        <v>4047</v>
      </c>
      <c r="V457" s="131">
        <v>31510</v>
      </c>
      <c r="W457" s="132"/>
    </row>
    <row r="458" spans="1:23" ht="30" customHeight="1" x14ac:dyDescent="0.3">
      <c r="A458" s="122">
        <v>315237</v>
      </c>
      <c r="B458" s="123" t="s">
        <v>1538</v>
      </c>
      <c r="C458" s="124" t="s">
        <v>4048</v>
      </c>
      <c r="D458" s="125" t="s">
        <v>3017</v>
      </c>
      <c r="E458" s="124" t="s">
        <v>1539</v>
      </c>
      <c r="F458" s="124"/>
      <c r="G458" s="124" t="s">
        <v>1540</v>
      </c>
      <c r="H458" s="124" t="s">
        <v>5822</v>
      </c>
      <c r="I458" s="124" t="s">
        <v>2973</v>
      </c>
      <c r="J458" s="126">
        <v>31</v>
      </c>
      <c r="K458" s="127">
        <v>3151</v>
      </c>
      <c r="L458" s="124" t="s">
        <v>4044</v>
      </c>
      <c r="M458" s="128" t="s">
        <v>112</v>
      </c>
      <c r="N458" s="128"/>
      <c r="O458" s="129">
        <v>589.83000000000004</v>
      </c>
      <c r="P458" s="129">
        <v>7.64</v>
      </c>
      <c r="Q458" s="130">
        <v>3151</v>
      </c>
      <c r="R458" s="129">
        <v>140000</v>
      </c>
      <c r="S458" s="129">
        <v>9000</v>
      </c>
      <c r="T458" s="128" t="s">
        <v>2948</v>
      </c>
      <c r="U458" s="128" t="s">
        <v>4049</v>
      </c>
      <c r="V458" s="131">
        <v>31510</v>
      </c>
      <c r="W458" s="132"/>
    </row>
    <row r="459" spans="1:23" ht="30" customHeight="1" x14ac:dyDescent="0.3">
      <c r="A459" s="122">
        <v>315944</v>
      </c>
      <c r="B459" s="123" t="s">
        <v>1541</v>
      </c>
      <c r="C459" s="124" t="s">
        <v>4050</v>
      </c>
      <c r="D459" s="125" t="s">
        <v>3017</v>
      </c>
      <c r="E459" s="124" t="s">
        <v>1542</v>
      </c>
      <c r="F459" s="124"/>
      <c r="G459" s="124" t="s">
        <v>1543</v>
      </c>
      <c r="H459" s="124" t="s">
        <v>5822</v>
      </c>
      <c r="I459" s="124" t="s">
        <v>2973</v>
      </c>
      <c r="J459" s="126">
        <v>31</v>
      </c>
      <c r="K459" s="127">
        <v>3151</v>
      </c>
      <c r="L459" s="124" t="s">
        <v>4044</v>
      </c>
      <c r="M459" s="128" t="s">
        <v>112</v>
      </c>
      <c r="N459" s="128"/>
      <c r="O459" s="129">
        <v>589.83000000000004</v>
      </c>
      <c r="P459" s="129">
        <v>7.64</v>
      </c>
      <c r="Q459" s="130">
        <v>3151</v>
      </c>
      <c r="R459" s="129">
        <v>140000</v>
      </c>
      <c r="S459" s="129">
        <v>9000</v>
      </c>
      <c r="T459" s="128" t="s">
        <v>2948</v>
      </c>
      <c r="U459" s="128" t="s">
        <v>4051</v>
      </c>
      <c r="V459" s="131">
        <v>31510</v>
      </c>
      <c r="W459" s="132"/>
    </row>
    <row r="460" spans="1:23" ht="30" customHeight="1" x14ac:dyDescent="0.3">
      <c r="A460" s="122">
        <v>316333</v>
      </c>
      <c r="B460" s="123" t="s">
        <v>1544</v>
      </c>
      <c r="C460" s="124" t="s">
        <v>4052</v>
      </c>
      <c r="D460" s="125" t="s">
        <v>3017</v>
      </c>
      <c r="E460" s="124" t="s">
        <v>1545</v>
      </c>
      <c r="F460" s="124"/>
      <c r="G460" s="124" t="s">
        <v>1546</v>
      </c>
      <c r="H460" s="124" t="s">
        <v>5822</v>
      </c>
      <c r="I460" s="124" t="s">
        <v>2973</v>
      </c>
      <c r="J460" s="126">
        <v>31</v>
      </c>
      <c r="K460" s="127">
        <v>3161</v>
      </c>
      <c r="L460" s="124" t="s">
        <v>4053</v>
      </c>
      <c r="M460" s="128" t="s">
        <v>112</v>
      </c>
      <c r="N460" s="128"/>
      <c r="O460" s="129">
        <v>565.07000000000005</v>
      </c>
      <c r="P460" s="129">
        <v>11.1</v>
      </c>
      <c r="Q460" s="130">
        <v>3161</v>
      </c>
      <c r="R460" s="129">
        <v>53000</v>
      </c>
      <c r="S460" s="129">
        <v>4500</v>
      </c>
      <c r="T460" s="128" t="s">
        <v>2948</v>
      </c>
      <c r="U460" s="128" t="s">
        <v>4054</v>
      </c>
      <c r="V460" s="131">
        <v>31620</v>
      </c>
      <c r="W460" s="132">
        <v>31610</v>
      </c>
    </row>
    <row r="461" spans="1:23" ht="30" customHeight="1" x14ac:dyDescent="0.3">
      <c r="A461" s="122">
        <v>317311</v>
      </c>
      <c r="B461" s="123" t="s">
        <v>1547</v>
      </c>
      <c r="C461" s="124" t="s">
        <v>4055</v>
      </c>
      <c r="D461" s="125" t="s">
        <v>3017</v>
      </c>
      <c r="E461" s="124" t="s">
        <v>1548</v>
      </c>
      <c r="F461" s="124"/>
      <c r="G461" s="124" t="s">
        <v>1549</v>
      </c>
      <c r="H461" s="124" t="s">
        <v>5822</v>
      </c>
      <c r="I461" s="124" t="s">
        <v>2973</v>
      </c>
      <c r="J461" s="126">
        <v>31</v>
      </c>
      <c r="K461" s="127">
        <v>3171</v>
      </c>
      <c r="L461" s="124" t="s">
        <v>4056</v>
      </c>
      <c r="M461" s="128" t="s">
        <v>112</v>
      </c>
      <c r="N461" s="128"/>
      <c r="O461" s="129">
        <v>199.88</v>
      </c>
      <c r="P461" s="129">
        <v>7.38</v>
      </c>
      <c r="Q461" s="130">
        <v>3171</v>
      </c>
      <c r="R461" s="129">
        <v>300000</v>
      </c>
      <c r="S461" s="129">
        <v>9900</v>
      </c>
      <c r="T461" s="128" t="s">
        <v>2948</v>
      </c>
      <c r="U461" s="128" t="s">
        <v>4057</v>
      </c>
      <c r="V461" s="131"/>
      <c r="W461" s="132" t="s">
        <v>4058</v>
      </c>
    </row>
    <row r="462" spans="1:23" ht="30" customHeight="1" x14ac:dyDescent="0.3">
      <c r="A462" s="122">
        <v>317315</v>
      </c>
      <c r="B462" s="123" t="s">
        <v>1550</v>
      </c>
      <c r="C462" s="124" t="s">
        <v>4059</v>
      </c>
      <c r="D462" s="125" t="s">
        <v>3017</v>
      </c>
      <c r="E462" s="124" t="s">
        <v>1551</v>
      </c>
      <c r="F462" s="124"/>
      <c r="G462" s="124" t="s">
        <v>1552</v>
      </c>
      <c r="H462" s="124" t="s">
        <v>5822</v>
      </c>
      <c r="I462" s="124" t="s">
        <v>2973</v>
      </c>
      <c r="J462" s="126">
        <v>31</v>
      </c>
      <c r="K462" s="127">
        <v>3171</v>
      </c>
      <c r="L462" s="124" t="s">
        <v>4056</v>
      </c>
      <c r="M462" s="128" t="s">
        <v>112</v>
      </c>
      <c r="N462" s="128"/>
      <c r="O462" s="129">
        <v>199.88</v>
      </c>
      <c r="P462" s="129">
        <v>7.38</v>
      </c>
      <c r="Q462" s="130">
        <v>3171</v>
      </c>
      <c r="R462" s="129">
        <v>300000</v>
      </c>
      <c r="S462" s="129">
        <v>9900</v>
      </c>
      <c r="T462" s="128" t="s">
        <v>2948</v>
      </c>
      <c r="U462" s="128" t="s">
        <v>4060</v>
      </c>
      <c r="V462" s="131">
        <v>31740</v>
      </c>
      <c r="W462" s="132" t="s">
        <v>4058</v>
      </c>
    </row>
    <row r="463" spans="1:23" ht="30" customHeight="1" x14ac:dyDescent="0.3">
      <c r="A463" s="122">
        <v>317316</v>
      </c>
      <c r="B463" s="123" t="s">
        <v>1553</v>
      </c>
      <c r="C463" s="124" t="s">
        <v>4061</v>
      </c>
      <c r="D463" s="125" t="s">
        <v>3017</v>
      </c>
      <c r="E463" s="124" t="s">
        <v>1554</v>
      </c>
      <c r="F463" s="124"/>
      <c r="G463" s="124" t="s">
        <v>1555</v>
      </c>
      <c r="H463" s="124" t="s">
        <v>5822</v>
      </c>
      <c r="I463" s="124" t="s">
        <v>2973</v>
      </c>
      <c r="J463" s="126">
        <v>31</v>
      </c>
      <c r="K463" s="127">
        <v>3171</v>
      </c>
      <c r="L463" s="124" t="s">
        <v>4056</v>
      </c>
      <c r="M463" s="128" t="s">
        <v>112</v>
      </c>
      <c r="N463" s="128"/>
      <c r="O463" s="129">
        <v>199.88</v>
      </c>
      <c r="P463" s="129">
        <v>7.38</v>
      </c>
      <c r="Q463" s="130">
        <v>3171</v>
      </c>
      <c r="R463" s="129">
        <v>300000</v>
      </c>
      <c r="S463" s="129">
        <v>9900</v>
      </c>
      <c r="T463" s="128" t="s">
        <v>2948</v>
      </c>
      <c r="U463" s="128" t="s">
        <v>4062</v>
      </c>
      <c r="V463" s="131">
        <v>31740</v>
      </c>
      <c r="W463" s="132" t="s">
        <v>4058</v>
      </c>
    </row>
    <row r="464" spans="1:23" ht="30" customHeight="1" x14ac:dyDescent="0.3">
      <c r="A464" s="122">
        <v>317932</v>
      </c>
      <c r="B464" s="123" t="s">
        <v>1556</v>
      </c>
      <c r="C464" s="124" t="s">
        <v>4063</v>
      </c>
      <c r="D464" s="125" t="s">
        <v>3017</v>
      </c>
      <c r="E464" s="124" t="s">
        <v>1557</v>
      </c>
      <c r="F464" s="124"/>
      <c r="G464" s="124" t="s">
        <v>1558</v>
      </c>
      <c r="H464" s="124" t="s">
        <v>5822</v>
      </c>
      <c r="I464" s="124" t="s">
        <v>2973</v>
      </c>
      <c r="J464" s="126">
        <v>31</v>
      </c>
      <c r="K464" s="127">
        <v>3171</v>
      </c>
      <c r="L464" s="124" t="s">
        <v>4056</v>
      </c>
      <c r="M464" s="128" t="s">
        <v>112</v>
      </c>
      <c r="N464" s="128"/>
      <c r="O464" s="129">
        <v>199.88</v>
      </c>
      <c r="P464" s="129">
        <v>7.38</v>
      </c>
      <c r="Q464" s="130">
        <v>3171</v>
      </c>
      <c r="R464" s="129">
        <v>300000</v>
      </c>
      <c r="S464" s="129">
        <v>9900</v>
      </c>
      <c r="T464" s="128" t="s">
        <v>2948</v>
      </c>
      <c r="U464" s="128" t="s">
        <v>4064</v>
      </c>
      <c r="V464" s="131"/>
      <c r="W464" s="132"/>
    </row>
    <row r="465" spans="1:23" ht="30" customHeight="1" x14ac:dyDescent="0.3">
      <c r="A465" s="122">
        <v>318612</v>
      </c>
      <c r="B465" s="123" t="s">
        <v>1559</v>
      </c>
      <c r="C465" s="124" t="s">
        <v>4065</v>
      </c>
      <c r="D465" s="125" t="s">
        <v>3017</v>
      </c>
      <c r="E465" s="124" t="s">
        <v>1560</v>
      </c>
      <c r="F465" s="124"/>
      <c r="G465" s="124" t="s">
        <v>1561</v>
      </c>
      <c r="H465" s="124" t="s">
        <v>5822</v>
      </c>
      <c r="I465" s="124" t="s">
        <v>2973</v>
      </c>
      <c r="J465" s="126">
        <v>31</v>
      </c>
      <c r="K465" s="127">
        <v>3181</v>
      </c>
      <c r="L465" s="124" t="s">
        <v>4066</v>
      </c>
      <c r="M465" s="128" t="s">
        <v>112</v>
      </c>
      <c r="N465" s="128"/>
      <c r="O465" s="129">
        <v>568.21</v>
      </c>
      <c r="P465" s="129">
        <v>10.56</v>
      </c>
      <c r="Q465" s="130">
        <v>3181</v>
      </c>
      <c r="R465" s="129">
        <v>190000</v>
      </c>
      <c r="S465" s="129">
        <v>5600</v>
      </c>
      <c r="T465" s="128" t="s">
        <v>2948</v>
      </c>
      <c r="U465" s="128" t="s">
        <v>4067</v>
      </c>
      <c r="V465" s="131">
        <v>31820</v>
      </c>
      <c r="W465" s="132">
        <v>31810</v>
      </c>
    </row>
    <row r="466" spans="1:23" ht="30" customHeight="1" x14ac:dyDescent="0.3">
      <c r="A466" s="122">
        <v>318614</v>
      </c>
      <c r="B466" s="123" t="s">
        <v>1562</v>
      </c>
      <c r="C466" s="124" t="s">
        <v>4068</v>
      </c>
      <c r="D466" s="125" t="s">
        <v>3017</v>
      </c>
      <c r="E466" s="124" t="s">
        <v>1563</v>
      </c>
      <c r="F466" s="124"/>
      <c r="G466" s="124" t="s">
        <v>1564</v>
      </c>
      <c r="H466" s="124" t="s">
        <v>5822</v>
      </c>
      <c r="I466" s="124" t="s">
        <v>2973</v>
      </c>
      <c r="J466" s="126">
        <v>31</v>
      </c>
      <c r="K466" s="127">
        <v>3181</v>
      </c>
      <c r="L466" s="124" t="s">
        <v>4066</v>
      </c>
      <c r="M466" s="128" t="s">
        <v>112</v>
      </c>
      <c r="N466" s="128"/>
      <c r="O466" s="129">
        <v>568.21</v>
      </c>
      <c r="P466" s="129">
        <v>10.56</v>
      </c>
      <c r="Q466" s="130">
        <v>3181</v>
      </c>
      <c r="R466" s="129">
        <v>190000</v>
      </c>
      <c r="S466" s="129">
        <v>5600</v>
      </c>
      <c r="T466" s="128" t="s">
        <v>2948</v>
      </c>
      <c r="U466" s="128" t="s">
        <v>4069</v>
      </c>
      <c r="V466" s="131">
        <v>31820</v>
      </c>
      <c r="W466" s="132">
        <v>31810</v>
      </c>
    </row>
    <row r="467" spans="1:23" ht="30" customHeight="1" x14ac:dyDescent="0.3">
      <c r="A467" s="122">
        <v>318615</v>
      </c>
      <c r="B467" s="123" t="s">
        <v>1565</v>
      </c>
      <c r="C467" s="124" t="s">
        <v>4070</v>
      </c>
      <c r="D467" s="125" t="s">
        <v>3017</v>
      </c>
      <c r="E467" s="124" t="s">
        <v>1566</v>
      </c>
      <c r="F467" s="124"/>
      <c r="G467" s="124" t="s">
        <v>1567</v>
      </c>
      <c r="H467" s="124" t="s">
        <v>5822</v>
      </c>
      <c r="I467" s="124" t="s">
        <v>2973</v>
      </c>
      <c r="J467" s="126">
        <v>31</v>
      </c>
      <c r="K467" s="127">
        <v>3181</v>
      </c>
      <c r="L467" s="124" t="s">
        <v>4066</v>
      </c>
      <c r="M467" s="128" t="s">
        <v>112</v>
      </c>
      <c r="N467" s="128"/>
      <c r="O467" s="129">
        <v>568.21</v>
      </c>
      <c r="P467" s="129">
        <v>10.56</v>
      </c>
      <c r="Q467" s="130">
        <v>3181</v>
      </c>
      <c r="R467" s="129">
        <v>190000</v>
      </c>
      <c r="S467" s="129">
        <v>5600</v>
      </c>
      <c r="T467" s="128" t="s">
        <v>2948</v>
      </c>
      <c r="U467" s="128" t="s">
        <v>4071</v>
      </c>
      <c r="V467" s="131">
        <v>31820</v>
      </c>
      <c r="W467" s="132">
        <v>31810</v>
      </c>
    </row>
    <row r="468" spans="1:23" ht="30" customHeight="1" x14ac:dyDescent="0.3">
      <c r="A468" s="122">
        <v>318632</v>
      </c>
      <c r="B468" s="123" t="s">
        <v>1568</v>
      </c>
      <c r="C468" s="124" t="s">
        <v>4072</v>
      </c>
      <c r="D468" s="125" t="s">
        <v>3017</v>
      </c>
      <c r="E468" s="124" t="s">
        <v>1569</v>
      </c>
      <c r="F468" s="124"/>
      <c r="G468" s="124" t="s">
        <v>1570</v>
      </c>
      <c r="H468" s="124" t="s">
        <v>5822</v>
      </c>
      <c r="I468" s="124" t="s">
        <v>2973</v>
      </c>
      <c r="J468" s="126">
        <v>31</v>
      </c>
      <c r="K468" s="127">
        <v>3181</v>
      </c>
      <c r="L468" s="124" t="s">
        <v>4066</v>
      </c>
      <c r="M468" s="128" t="s">
        <v>112</v>
      </c>
      <c r="N468" s="128"/>
      <c r="O468" s="129">
        <v>568.21</v>
      </c>
      <c r="P468" s="129">
        <v>10.56</v>
      </c>
      <c r="Q468" s="130">
        <v>3181</v>
      </c>
      <c r="R468" s="129">
        <v>190000</v>
      </c>
      <c r="S468" s="129">
        <v>5600</v>
      </c>
      <c r="T468" s="128" t="s">
        <v>2948</v>
      </c>
      <c r="U468" s="128" t="s">
        <v>4073</v>
      </c>
      <c r="V468" s="131">
        <v>31820</v>
      </c>
      <c r="W468" s="132">
        <v>31815</v>
      </c>
    </row>
    <row r="469" spans="1:23" ht="30" customHeight="1" x14ac:dyDescent="0.3">
      <c r="A469" s="122">
        <v>319150</v>
      </c>
      <c r="B469" s="123" t="s">
        <v>1571</v>
      </c>
      <c r="C469" s="124" t="s">
        <v>4074</v>
      </c>
      <c r="D469" s="125" t="s">
        <v>3017</v>
      </c>
      <c r="E469" s="124" t="s">
        <v>5617</v>
      </c>
      <c r="F469" s="124"/>
      <c r="G469" s="124" t="s">
        <v>138</v>
      </c>
      <c r="H469" s="124" t="e">
        <v>#N/A</v>
      </c>
      <c r="I469" s="124" t="e">
        <v>#N/A</v>
      </c>
      <c r="J469" s="126">
        <v>31</v>
      </c>
      <c r="K469" s="127">
        <v>3191</v>
      </c>
      <c r="L469" s="124" t="s">
        <v>4075</v>
      </c>
      <c r="M469" s="128" t="s">
        <v>112</v>
      </c>
      <c r="N469" s="128"/>
      <c r="O469" s="129">
        <v>942</v>
      </c>
      <c r="P469" s="129">
        <v>4.7699999999999996</v>
      </c>
      <c r="Q469" s="130">
        <v>3191</v>
      </c>
      <c r="R469" s="129">
        <v>170000</v>
      </c>
      <c r="S469" s="129">
        <v>10000</v>
      </c>
      <c r="T469" s="128" t="s">
        <v>2948</v>
      </c>
      <c r="U469" s="128" t="s">
        <v>4074</v>
      </c>
      <c r="V469" s="131"/>
      <c r="W469" s="132">
        <v>31915</v>
      </c>
    </row>
    <row r="470" spans="1:23" ht="30" customHeight="1" x14ac:dyDescent="0.3">
      <c r="A470" s="122">
        <v>319441</v>
      </c>
      <c r="B470" s="123" t="s">
        <v>1572</v>
      </c>
      <c r="C470" s="124" t="s">
        <v>4076</v>
      </c>
      <c r="D470" s="125" t="s">
        <v>3017</v>
      </c>
      <c r="E470" s="124" t="s">
        <v>1573</v>
      </c>
      <c r="F470" s="124"/>
      <c r="G470" s="124" t="s">
        <v>1574</v>
      </c>
      <c r="H470" s="124" t="s">
        <v>5822</v>
      </c>
      <c r="I470" s="124" t="s">
        <v>2973</v>
      </c>
      <c r="J470" s="126">
        <v>31</v>
      </c>
      <c r="K470" s="127">
        <v>3111</v>
      </c>
      <c r="L470" s="124" t="s">
        <v>3783</v>
      </c>
      <c r="M470" s="128" t="s">
        <v>112</v>
      </c>
      <c r="N470" s="128"/>
      <c r="O470" s="129">
        <v>498.93</v>
      </c>
      <c r="P470" s="129">
        <v>8.1300000000000008</v>
      </c>
      <c r="Q470" s="130">
        <v>3111</v>
      </c>
      <c r="R470" s="129">
        <v>230000</v>
      </c>
      <c r="S470" s="129">
        <v>31000</v>
      </c>
      <c r="T470" s="128" t="s">
        <v>2948</v>
      </c>
      <c r="U470" s="128" t="s">
        <v>4077</v>
      </c>
      <c r="V470" s="131">
        <v>31110</v>
      </c>
      <c r="W470" s="132">
        <v>31120</v>
      </c>
    </row>
    <row r="471" spans="1:23" ht="30" customHeight="1" x14ac:dyDescent="0.3">
      <c r="A471" s="122">
        <v>319442</v>
      </c>
      <c r="B471" s="123" t="s">
        <v>1575</v>
      </c>
      <c r="C471" s="124" t="s">
        <v>4078</v>
      </c>
      <c r="D471" s="125" t="s">
        <v>3017</v>
      </c>
      <c r="E471" s="124" t="s">
        <v>1576</v>
      </c>
      <c r="F471" s="124"/>
      <c r="G471" s="124" t="s">
        <v>1577</v>
      </c>
      <c r="H471" s="124" t="s">
        <v>5822</v>
      </c>
      <c r="I471" s="124" t="s">
        <v>2973</v>
      </c>
      <c r="J471" s="126">
        <v>31</v>
      </c>
      <c r="K471" s="127">
        <v>3101</v>
      </c>
      <c r="L471" s="124" t="s">
        <v>3977</v>
      </c>
      <c r="M471" s="128" t="s">
        <v>112</v>
      </c>
      <c r="N471" s="128"/>
      <c r="O471" s="129">
        <v>942</v>
      </c>
      <c r="P471" s="129">
        <v>8.31</v>
      </c>
      <c r="Q471" s="130">
        <v>3101</v>
      </c>
      <c r="R471" s="129">
        <v>290000</v>
      </c>
      <c r="S471" s="129">
        <v>22000</v>
      </c>
      <c r="T471" s="128" t="s">
        <v>2948</v>
      </c>
      <c r="U471" s="128" t="s">
        <v>4079</v>
      </c>
      <c r="V471" s="131"/>
      <c r="W471" s="132"/>
    </row>
    <row r="472" spans="1:23" ht="30" customHeight="1" x14ac:dyDescent="0.3">
      <c r="A472" s="122">
        <v>319443</v>
      </c>
      <c r="B472" s="123" t="s">
        <v>1578</v>
      </c>
      <c r="C472" s="124" t="s">
        <v>4080</v>
      </c>
      <c r="D472" s="125" t="s">
        <v>3017</v>
      </c>
      <c r="E472" s="124" t="s">
        <v>1579</v>
      </c>
      <c r="F472" s="124"/>
      <c r="G472" s="124" t="s">
        <v>1580</v>
      </c>
      <c r="H472" s="124" t="s">
        <v>5822</v>
      </c>
      <c r="I472" s="124" t="s">
        <v>2973</v>
      </c>
      <c r="J472" s="126">
        <v>31</v>
      </c>
      <c r="K472" s="127">
        <v>3181</v>
      </c>
      <c r="L472" s="124" t="s">
        <v>4066</v>
      </c>
      <c r="M472" s="128" t="s">
        <v>112</v>
      </c>
      <c r="N472" s="128"/>
      <c r="O472" s="129">
        <v>568.21</v>
      </c>
      <c r="P472" s="129">
        <v>10.56</v>
      </c>
      <c r="Q472" s="130">
        <v>3181</v>
      </c>
      <c r="R472" s="129">
        <v>190000</v>
      </c>
      <c r="S472" s="129">
        <v>5600</v>
      </c>
      <c r="T472" s="128" t="s">
        <v>2948</v>
      </c>
      <c r="U472" s="128" t="s">
        <v>4081</v>
      </c>
      <c r="V472" s="131">
        <v>31820</v>
      </c>
      <c r="W472" s="132"/>
    </row>
    <row r="473" spans="1:23" ht="30" customHeight="1" x14ac:dyDescent="0.3">
      <c r="A473" s="122">
        <v>319946</v>
      </c>
      <c r="B473" s="123" t="s">
        <v>1581</v>
      </c>
      <c r="C473" s="124" t="s">
        <v>4082</v>
      </c>
      <c r="D473" s="125" t="s">
        <v>3017</v>
      </c>
      <c r="E473" s="124" t="s">
        <v>1582</v>
      </c>
      <c r="F473" s="124"/>
      <c r="G473" s="124" t="s">
        <v>1583</v>
      </c>
      <c r="H473" s="124" t="s">
        <v>5822</v>
      </c>
      <c r="I473" s="124" t="s">
        <v>2973</v>
      </c>
      <c r="J473" s="126">
        <v>31</v>
      </c>
      <c r="K473" s="127">
        <v>3191</v>
      </c>
      <c r="L473" s="124" t="s">
        <v>4075</v>
      </c>
      <c r="M473" s="128" t="s">
        <v>112</v>
      </c>
      <c r="N473" s="128"/>
      <c r="O473" s="129">
        <v>942</v>
      </c>
      <c r="P473" s="129">
        <v>4.7699999999999996</v>
      </c>
      <c r="Q473" s="130">
        <v>3191</v>
      </c>
      <c r="R473" s="129">
        <v>170000</v>
      </c>
      <c r="S473" s="129">
        <v>10000</v>
      </c>
      <c r="T473" s="128" t="s">
        <v>2948</v>
      </c>
      <c r="U473" s="128" t="s">
        <v>4083</v>
      </c>
      <c r="V473" s="131">
        <v>31920</v>
      </c>
      <c r="W473" s="132">
        <v>31915</v>
      </c>
    </row>
    <row r="474" spans="1:23" ht="30" customHeight="1" x14ac:dyDescent="0.3">
      <c r="A474" s="122">
        <v>319951</v>
      </c>
      <c r="B474" s="123" t="s">
        <v>1584</v>
      </c>
      <c r="C474" s="124" t="s">
        <v>4084</v>
      </c>
      <c r="D474" s="125" t="s">
        <v>3017</v>
      </c>
      <c r="E474" s="124" t="s">
        <v>1585</v>
      </c>
      <c r="F474" s="124" t="s">
        <v>4085</v>
      </c>
      <c r="G474" s="124" t="s">
        <v>1586</v>
      </c>
      <c r="H474" s="124" t="s">
        <v>5822</v>
      </c>
      <c r="I474" s="124" t="s">
        <v>2973</v>
      </c>
      <c r="J474" s="126">
        <v>31</v>
      </c>
      <c r="K474" s="127">
        <v>3151</v>
      </c>
      <c r="L474" s="124" t="s">
        <v>4044</v>
      </c>
      <c r="M474" s="128" t="s">
        <v>112</v>
      </c>
      <c r="N474" s="128"/>
      <c r="O474" s="129">
        <v>589.83000000000004</v>
      </c>
      <c r="P474" s="129">
        <v>7.64</v>
      </c>
      <c r="Q474" s="130">
        <v>3151</v>
      </c>
      <c r="R474" s="129">
        <v>140000</v>
      </c>
      <c r="S474" s="129">
        <v>9000</v>
      </c>
      <c r="T474" s="128" t="s">
        <v>2948</v>
      </c>
      <c r="U474" s="128" t="s">
        <v>4086</v>
      </c>
      <c r="V474" s="131">
        <v>31510</v>
      </c>
      <c r="W474" s="132"/>
    </row>
    <row r="475" spans="1:23" ht="30" customHeight="1" x14ac:dyDescent="0.3">
      <c r="A475" s="122">
        <v>319995</v>
      </c>
      <c r="B475" s="123" t="s">
        <v>1587</v>
      </c>
      <c r="C475" s="124" t="s">
        <v>4087</v>
      </c>
      <c r="D475" s="125" t="s">
        <v>3017</v>
      </c>
      <c r="E475" s="124" t="s">
        <v>1588</v>
      </c>
      <c r="F475" s="124" t="s">
        <v>4085</v>
      </c>
      <c r="G475" s="124" t="s">
        <v>1589</v>
      </c>
      <c r="H475" s="124" t="s">
        <v>5822</v>
      </c>
      <c r="I475" s="124" t="s">
        <v>2973</v>
      </c>
      <c r="J475" s="126">
        <v>44</v>
      </c>
      <c r="K475" s="127">
        <v>4414</v>
      </c>
      <c r="L475" s="124" t="s">
        <v>4088</v>
      </c>
      <c r="M475" s="128" t="s">
        <v>112</v>
      </c>
      <c r="N475" s="128"/>
      <c r="O475" s="129">
        <v>163.49</v>
      </c>
      <c r="P475" s="129">
        <v>2.58</v>
      </c>
      <c r="Q475" s="130">
        <v>4414</v>
      </c>
      <c r="R475" s="129">
        <v>1900000</v>
      </c>
      <c r="S475" s="129">
        <v>310000</v>
      </c>
      <c r="T475" s="128" t="s">
        <v>2948</v>
      </c>
      <c r="U475" s="128" t="s">
        <v>4089</v>
      </c>
      <c r="V475" s="131">
        <v>44130</v>
      </c>
      <c r="W475" s="132"/>
    </row>
    <row r="476" spans="1:23" ht="30" customHeight="1" x14ac:dyDescent="0.3">
      <c r="A476" s="122">
        <v>321123</v>
      </c>
      <c r="B476" s="123" t="s">
        <v>1590</v>
      </c>
      <c r="C476" s="124" t="s">
        <v>4090</v>
      </c>
      <c r="D476" s="125" t="s">
        <v>3017</v>
      </c>
      <c r="E476" s="124" t="s">
        <v>1591</v>
      </c>
      <c r="F476" s="124"/>
      <c r="G476" s="124" t="s">
        <v>1592</v>
      </c>
      <c r="H476" s="124" t="s">
        <v>5822</v>
      </c>
      <c r="I476" s="124" t="s">
        <v>2973</v>
      </c>
      <c r="J476" s="126">
        <v>32</v>
      </c>
      <c r="K476" s="127">
        <v>3211</v>
      </c>
      <c r="L476" s="124" t="s">
        <v>4091</v>
      </c>
      <c r="M476" s="128" t="s">
        <v>112</v>
      </c>
      <c r="N476" s="128"/>
      <c r="O476" s="129">
        <v>942</v>
      </c>
      <c r="P476" s="129">
        <v>6.6</v>
      </c>
      <c r="Q476" s="130">
        <v>3211</v>
      </c>
      <c r="R476" s="129">
        <v>140000</v>
      </c>
      <c r="S476" s="129">
        <v>10000</v>
      </c>
      <c r="T476" s="128" t="s">
        <v>2948</v>
      </c>
      <c r="U476" s="128" t="s">
        <v>4092</v>
      </c>
      <c r="V476" s="131">
        <v>32110</v>
      </c>
      <c r="W476" s="132">
        <v>32110</v>
      </c>
    </row>
    <row r="477" spans="1:23" ht="30" customHeight="1" x14ac:dyDescent="0.3">
      <c r="A477" s="122">
        <v>371475</v>
      </c>
      <c r="B477" s="123" t="s">
        <v>1593</v>
      </c>
      <c r="C477" s="124" t="s">
        <v>4093</v>
      </c>
      <c r="D477" s="125" t="s">
        <v>2957</v>
      </c>
      <c r="E477" s="124" t="s">
        <v>1594</v>
      </c>
      <c r="F477" s="124"/>
      <c r="G477" s="124" t="s">
        <v>1595</v>
      </c>
      <c r="H477" s="124" t="s">
        <v>5822</v>
      </c>
      <c r="I477" s="124" t="s">
        <v>2973</v>
      </c>
      <c r="J477" s="126">
        <v>37</v>
      </c>
      <c r="K477" s="127">
        <v>3712</v>
      </c>
      <c r="L477" s="124" t="s">
        <v>4094</v>
      </c>
      <c r="M477" s="128" t="s">
        <v>3006</v>
      </c>
      <c r="N477" s="128"/>
      <c r="O477" s="129">
        <v>984753.8</v>
      </c>
      <c r="P477" s="129">
        <v>6228.44</v>
      </c>
      <c r="Q477" s="130">
        <v>3712</v>
      </c>
      <c r="R477" s="129">
        <v>1</v>
      </c>
      <c r="S477" s="129">
        <v>1</v>
      </c>
      <c r="T477" s="128" t="s">
        <v>2948</v>
      </c>
      <c r="U477" s="128" t="s">
        <v>4095</v>
      </c>
      <c r="V477" s="131">
        <v>37120</v>
      </c>
      <c r="W477" s="132">
        <v>37112</v>
      </c>
    </row>
    <row r="478" spans="1:23" ht="30" customHeight="1" x14ac:dyDescent="0.3">
      <c r="A478" s="122">
        <v>371484</v>
      </c>
      <c r="B478" s="123" t="s">
        <v>1596</v>
      </c>
      <c r="C478" s="124" t="s">
        <v>4096</v>
      </c>
      <c r="D478" s="125" t="s">
        <v>2957</v>
      </c>
      <c r="E478" s="124" t="s">
        <v>1597</v>
      </c>
      <c r="F478" s="124"/>
      <c r="G478" s="124" t="s">
        <v>1598</v>
      </c>
      <c r="H478" s="124" t="s">
        <v>5822</v>
      </c>
      <c r="I478" s="124" t="s">
        <v>2973</v>
      </c>
      <c r="J478" s="126">
        <v>37</v>
      </c>
      <c r="K478" s="127">
        <v>3712</v>
      </c>
      <c r="L478" s="124" t="s">
        <v>4094</v>
      </c>
      <c r="M478" s="128" t="s">
        <v>3006</v>
      </c>
      <c r="N478" s="128"/>
      <c r="O478" s="129">
        <v>984753.8</v>
      </c>
      <c r="P478" s="129">
        <v>6228.44</v>
      </c>
      <c r="Q478" s="130">
        <v>3712</v>
      </c>
      <c r="R478" s="129">
        <v>1</v>
      </c>
      <c r="S478" s="129">
        <v>1</v>
      </c>
      <c r="T478" s="128" t="s">
        <v>2948</v>
      </c>
      <c r="U478" s="128" t="s">
        <v>4097</v>
      </c>
      <c r="V478" s="131">
        <v>37120</v>
      </c>
      <c r="W478" s="132"/>
    </row>
    <row r="479" spans="1:23" ht="30" customHeight="1" x14ac:dyDescent="0.3">
      <c r="A479" s="122">
        <v>371485</v>
      </c>
      <c r="B479" s="123" t="s">
        <v>1599</v>
      </c>
      <c r="C479" s="124" t="s">
        <v>4098</v>
      </c>
      <c r="D479" s="125" t="s">
        <v>2957</v>
      </c>
      <c r="E479" s="124" t="s">
        <v>1600</v>
      </c>
      <c r="F479" s="124" t="s">
        <v>4085</v>
      </c>
      <c r="G479" s="124" t="s">
        <v>1601</v>
      </c>
      <c r="H479" s="124" t="s">
        <v>5822</v>
      </c>
      <c r="I479" s="124" t="s">
        <v>2973</v>
      </c>
      <c r="J479" s="126">
        <v>37</v>
      </c>
      <c r="K479" s="127">
        <v>3712</v>
      </c>
      <c r="L479" s="124" t="s">
        <v>4094</v>
      </c>
      <c r="M479" s="128" t="s">
        <v>3006</v>
      </c>
      <c r="N479" s="128"/>
      <c r="O479" s="129">
        <v>984753.8</v>
      </c>
      <c r="P479" s="129">
        <v>6228.44</v>
      </c>
      <c r="Q479" s="130">
        <v>3712</v>
      </c>
      <c r="R479" s="129">
        <v>1</v>
      </c>
      <c r="S479" s="129">
        <v>1</v>
      </c>
      <c r="T479" s="128" t="s">
        <v>2948</v>
      </c>
      <c r="U479" s="128" t="s">
        <v>4099</v>
      </c>
      <c r="V479" s="131">
        <v>37120</v>
      </c>
      <c r="W479" s="132"/>
    </row>
    <row r="480" spans="1:23" ht="30" customHeight="1" x14ac:dyDescent="0.3">
      <c r="A480" s="122">
        <v>371486</v>
      </c>
      <c r="B480" s="123" t="s">
        <v>1602</v>
      </c>
      <c r="C480" s="124" t="s">
        <v>4100</v>
      </c>
      <c r="D480" s="125" t="s">
        <v>2957</v>
      </c>
      <c r="E480" s="124" t="s">
        <v>1603</v>
      </c>
      <c r="F480" s="124" t="s">
        <v>4085</v>
      </c>
      <c r="G480" s="124" t="s">
        <v>1604</v>
      </c>
      <c r="H480" s="124" t="s">
        <v>5822</v>
      </c>
      <c r="I480" s="124" t="s">
        <v>2973</v>
      </c>
      <c r="J480" s="126">
        <v>37</v>
      </c>
      <c r="K480" s="127">
        <v>3712</v>
      </c>
      <c r="L480" s="124" t="s">
        <v>4094</v>
      </c>
      <c r="M480" s="128" t="s">
        <v>3006</v>
      </c>
      <c r="N480" s="128"/>
      <c r="O480" s="129">
        <v>984753.8</v>
      </c>
      <c r="P480" s="129">
        <v>6228.44</v>
      </c>
      <c r="Q480" s="130">
        <v>3712</v>
      </c>
      <c r="R480" s="129">
        <v>1</v>
      </c>
      <c r="S480" s="129">
        <v>1</v>
      </c>
      <c r="T480" s="128" t="s">
        <v>2948</v>
      </c>
      <c r="U480" s="128" t="s">
        <v>4101</v>
      </c>
      <c r="V480" s="131">
        <v>37120</v>
      </c>
      <c r="W480" s="132"/>
    </row>
    <row r="481" spans="1:23" ht="30" customHeight="1" x14ac:dyDescent="0.3">
      <c r="A481" s="122">
        <v>371923</v>
      </c>
      <c r="B481" s="123" t="s">
        <v>1605</v>
      </c>
      <c r="C481" s="124" t="s">
        <v>4102</v>
      </c>
      <c r="D481" s="125" t="s">
        <v>2957</v>
      </c>
      <c r="E481" s="124" t="s">
        <v>1606</v>
      </c>
      <c r="F481" s="124"/>
      <c r="G481" s="124" t="s">
        <v>1607</v>
      </c>
      <c r="H481" s="124" t="s">
        <v>5822</v>
      </c>
      <c r="I481" s="124" t="s">
        <v>2973</v>
      </c>
      <c r="J481" s="126">
        <v>37</v>
      </c>
      <c r="K481" s="127">
        <v>3713</v>
      </c>
      <c r="L481" s="124" t="s">
        <v>4103</v>
      </c>
      <c r="M481" s="128" t="s">
        <v>3006</v>
      </c>
      <c r="N481" s="128"/>
      <c r="O481" s="129">
        <v>1887680.58</v>
      </c>
      <c r="P481" s="129">
        <v>35916.379999999997</v>
      </c>
      <c r="Q481" s="130">
        <v>3713</v>
      </c>
      <c r="R481" s="129">
        <v>1</v>
      </c>
      <c r="S481" s="129">
        <v>1</v>
      </c>
      <c r="T481" s="128" t="s">
        <v>2948</v>
      </c>
      <c r="U481" s="128" t="s">
        <v>4104</v>
      </c>
      <c r="V481" s="131"/>
      <c r="W481" s="132"/>
    </row>
    <row r="482" spans="1:23" ht="30" customHeight="1" x14ac:dyDescent="0.3">
      <c r="A482" s="122">
        <v>390125</v>
      </c>
      <c r="B482" s="123" t="s">
        <v>1608</v>
      </c>
      <c r="C482" s="124" t="s">
        <v>4105</v>
      </c>
      <c r="D482" s="125" t="s">
        <v>2957</v>
      </c>
      <c r="E482" s="124" t="s">
        <v>1609</v>
      </c>
      <c r="F482" s="124"/>
      <c r="G482" s="124" t="s">
        <v>1610</v>
      </c>
      <c r="H482" s="124" t="s">
        <v>5822</v>
      </c>
      <c r="I482" s="124" t="s">
        <v>2973</v>
      </c>
      <c r="J482" s="126">
        <v>39</v>
      </c>
      <c r="K482" s="127">
        <v>3901</v>
      </c>
      <c r="L482" s="124" t="s">
        <v>4106</v>
      </c>
      <c r="M482" s="128" t="s">
        <v>3006</v>
      </c>
      <c r="N482" s="128"/>
      <c r="O482" s="129">
        <v>984753.8</v>
      </c>
      <c r="P482" s="129">
        <v>1859.21</v>
      </c>
      <c r="Q482" s="130">
        <v>3901</v>
      </c>
      <c r="R482" s="129">
        <v>1</v>
      </c>
      <c r="S482" s="129">
        <v>1</v>
      </c>
      <c r="T482" s="128" t="s">
        <v>2948</v>
      </c>
      <c r="U482" s="128" t="s">
        <v>4107</v>
      </c>
      <c r="V482" s="131">
        <v>39014</v>
      </c>
      <c r="W482" s="132"/>
    </row>
    <row r="483" spans="1:23" ht="30" customHeight="1" x14ac:dyDescent="0.3">
      <c r="A483" s="122">
        <v>390127</v>
      </c>
      <c r="B483" s="123" t="s">
        <v>1611</v>
      </c>
      <c r="C483" s="124" t="s">
        <v>4108</v>
      </c>
      <c r="D483" s="125" t="s">
        <v>2957</v>
      </c>
      <c r="E483" s="124" t="s">
        <v>1612</v>
      </c>
      <c r="F483" s="124"/>
      <c r="G483" s="124" t="s">
        <v>1613</v>
      </c>
      <c r="H483" s="124" t="s">
        <v>5822</v>
      </c>
      <c r="I483" s="124" t="s">
        <v>2973</v>
      </c>
      <c r="J483" s="126">
        <v>39</v>
      </c>
      <c r="K483" s="127">
        <v>3903</v>
      </c>
      <c r="L483" s="124" t="s">
        <v>4109</v>
      </c>
      <c r="M483" s="128" t="s">
        <v>3006</v>
      </c>
      <c r="N483" s="128"/>
      <c r="O483" s="129">
        <v>60040629.759999998</v>
      </c>
      <c r="P483" s="129">
        <v>1288354.29</v>
      </c>
      <c r="Q483" s="130">
        <v>3903</v>
      </c>
      <c r="R483" s="129">
        <v>1</v>
      </c>
      <c r="S483" s="129">
        <v>1</v>
      </c>
      <c r="T483" s="128" t="s">
        <v>2948</v>
      </c>
      <c r="U483" s="128" t="s">
        <v>4110</v>
      </c>
      <c r="V483" s="131"/>
      <c r="W483" s="132"/>
    </row>
    <row r="484" spans="1:23" ht="30" customHeight="1" x14ac:dyDescent="0.3">
      <c r="A484" s="122">
        <v>390128</v>
      </c>
      <c r="B484" s="123" t="s">
        <v>1614</v>
      </c>
      <c r="C484" s="124" t="s">
        <v>4111</v>
      </c>
      <c r="D484" s="125" t="s">
        <v>2957</v>
      </c>
      <c r="E484" s="124" t="s">
        <v>1615</v>
      </c>
      <c r="F484" s="124"/>
      <c r="G484" s="124" t="s">
        <v>1616</v>
      </c>
      <c r="H484" s="124" t="s">
        <v>5822</v>
      </c>
      <c r="I484" s="124" t="s">
        <v>2973</v>
      </c>
      <c r="J484" s="126">
        <v>39</v>
      </c>
      <c r="K484" s="127">
        <v>3903</v>
      </c>
      <c r="L484" s="124" t="s">
        <v>4109</v>
      </c>
      <c r="M484" s="128" t="s">
        <v>3006</v>
      </c>
      <c r="N484" s="128"/>
      <c r="O484" s="129">
        <v>60040629.759999998</v>
      </c>
      <c r="P484" s="129">
        <v>1288354.29</v>
      </c>
      <c r="Q484" s="130">
        <v>3903</v>
      </c>
      <c r="R484" s="129">
        <v>1</v>
      </c>
      <c r="S484" s="129">
        <v>1</v>
      </c>
      <c r="T484" s="128" t="s">
        <v>2948</v>
      </c>
      <c r="U484" s="128" t="s">
        <v>4112</v>
      </c>
      <c r="V484" s="131"/>
      <c r="W484" s="132"/>
    </row>
    <row r="485" spans="1:23" ht="30" customHeight="1" x14ac:dyDescent="0.3">
      <c r="A485" s="122">
        <v>390129</v>
      </c>
      <c r="B485" s="123" t="s">
        <v>1617</v>
      </c>
      <c r="C485" s="124" t="s">
        <v>4113</v>
      </c>
      <c r="D485" s="125" t="s">
        <v>2957</v>
      </c>
      <c r="E485" s="124" t="s">
        <v>1618</v>
      </c>
      <c r="F485" s="124"/>
      <c r="G485" s="124" t="s">
        <v>1619</v>
      </c>
      <c r="H485" s="124" t="s">
        <v>5822</v>
      </c>
      <c r="I485" s="124" t="s">
        <v>2973</v>
      </c>
      <c r="J485" s="126">
        <v>39</v>
      </c>
      <c r="K485" s="127">
        <v>3901</v>
      </c>
      <c r="L485" s="124" t="s">
        <v>4106</v>
      </c>
      <c r="M485" s="128" t="s">
        <v>3006</v>
      </c>
      <c r="N485" s="128"/>
      <c r="O485" s="129">
        <v>984753.8</v>
      </c>
      <c r="P485" s="129">
        <v>1859.21</v>
      </c>
      <c r="Q485" s="130">
        <v>3901</v>
      </c>
      <c r="R485" s="129">
        <v>1</v>
      </c>
      <c r="S485" s="129">
        <v>1</v>
      </c>
      <c r="T485" s="128" t="s">
        <v>2948</v>
      </c>
      <c r="U485" s="128" t="s">
        <v>4114</v>
      </c>
      <c r="V485" s="131"/>
      <c r="W485" s="132"/>
    </row>
    <row r="486" spans="1:23" ht="30" customHeight="1" x14ac:dyDescent="0.3">
      <c r="A486" s="133">
        <v>390130</v>
      </c>
      <c r="B486" s="123" t="s">
        <v>5488</v>
      </c>
      <c r="C486" s="124" t="s">
        <v>5924</v>
      </c>
      <c r="D486" s="125" t="s">
        <v>2957</v>
      </c>
      <c r="E486" s="124" t="s">
        <v>5618</v>
      </c>
      <c r="F486" s="124"/>
      <c r="G486" s="124" t="s">
        <v>138</v>
      </c>
      <c r="H486" s="124" t="e">
        <v>#N/A</v>
      </c>
      <c r="I486" s="124" t="e">
        <v>#N/A</v>
      </c>
      <c r="J486" s="128">
        <v>39</v>
      </c>
      <c r="K486" s="127">
        <v>3901</v>
      </c>
      <c r="L486" s="124" t="s">
        <v>4106</v>
      </c>
      <c r="M486" s="128" t="s">
        <v>3006</v>
      </c>
      <c r="N486" s="128"/>
      <c r="O486" s="129">
        <v>984753.8</v>
      </c>
      <c r="P486" s="129">
        <v>1859.21</v>
      </c>
      <c r="Q486" s="128"/>
      <c r="R486" s="134"/>
      <c r="S486" s="134"/>
      <c r="T486" s="128"/>
      <c r="U486" s="128"/>
      <c r="V486" s="131"/>
      <c r="W486" s="132"/>
    </row>
    <row r="487" spans="1:23" ht="30" customHeight="1" x14ac:dyDescent="0.3">
      <c r="A487" s="122">
        <v>390157</v>
      </c>
      <c r="B487" s="123" t="s">
        <v>1620</v>
      </c>
      <c r="C487" s="124" t="s">
        <v>4115</v>
      </c>
      <c r="D487" s="125" t="s">
        <v>2957</v>
      </c>
      <c r="E487" s="124" t="s">
        <v>1621</v>
      </c>
      <c r="F487" s="124"/>
      <c r="G487" s="124" t="s">
        <v>1622</v>
      </c>
      <c r="H487" s="124" t="s">
        <v>5822</v>
      </c>
      <c r="I487" s="124" t="s">
        <v>2973</v>
      </c>
      <c r="J487" s="126">
        <v>39</v>
      </c>
      <c r="K487" s="127">
        <v>3901</v>
      </c>
      <c r="L487" s="124" t="s">
        <v>4106</v>
      </c>
      <c r="M487" s="128" t="s">
        <v>3006</v>
      </c>
      <c r="N487" s="128"/>
      <c r="O487" s="129">
        <v>984753.8</v>
      </c>
      <c r="P487" s="129">
        <v>1859.21</v>
      </c>
      <c r="Q487" s="130">
        <v>3901</v>
      </c>
      <c r="R487" s="129">
        <v>1</v>
      </c>
      <c r="S487" s="129">
        <v>1</v>
      </c>
      <c r="T487" s="128" t="s">
        <v>2948</v>
      </c>
      <c r="U487" s="128" t="s">
        <v>4116</v>
      </c>
      <c r="V487" s="131"/>
      <c r="W487" s="132"/>
    </row>
    <row r="488" spans="1:23" ht="30" customHeight="1" x14ac:dyDescent="0.3">
      <c r="A488" s="122">
        <v>390171</v>
      </c>
      <c r="B488" s="123" t="s">
        <v>1623</v>
      </c>
      <c r="C488" s="124" t="s">
        <v>4117</v>
      </c>
      <c r="D488" s="125" t="s">
        <v>2957</v>
      </c>
      <c r="E488" s="124" t="s">
        <v>1624</v>
      </c>
      <c r="F488" s="124" t="s">
        <v>4085</v>
      </c>
      <c r="G488" s="124" t="s">
        <v>1625</v>
      </c>
      <c r="H488" s="124" t="s">
        <v>5822</v>
      </c>
      <c r="I488" s="124" t="s">
        <v>2973</v>
      </c>
      <c r="J488" s="126">
        <v>39</v>
      </c>
      <c r="K488" s="127">
        <v>3901</v>
      </c>
      <c r="L488" s="124" t="s">
        <v>4106</v>
      </c>
      <c r="M488" s="128" t="s">
        <v>3006</v>
      </c>
      <c r="N488" s="128"/>
      <c r="O488" s="129">
        <v>984753.8</v>
      </c>
      <c r="P488" s="129">
        <v>1859.21</v>
      </c>
      <c r="Q488" s="130">
        <v>3901</v>
      </c>
      <c r="R488" s="129">
        <v>1</v>
      </c>
      <c r="S488" s="129">
        <v>1</v>
      </c>
      <c r="T488" s="128" t="s">
        <v>2948</v>
      </c>
      <c r="U488" s="128" t="s">
        <v>4118</v>
      </c>
      <c r="V488" s="131">
        <v>39010</v>
      </c>
      <c r="W488" s="132">
        <v>39011</v>
      </c>
    </row>
    <row r="489" spans="1:23" ht="30" customHeight="1" x14ac:dyDescent="0.3">
      <c r="A489" s="122">
        <v>390222</v>
      </c>
      <c r="B489" s="123" t="s">
        <v>1626</v>
      </c>
      <c r="C489" s="124" t="s">
        <v>4119</v>
      </c>
      <c r="D489" s="125" t="s">
        <v>2957</v>
      </c>
      <c r="E489" s="124" t="s">
        <v>5451</v>
      </c>
      <c r="F489" s="124"/>
      <c r="G489" s="124" t="s">
        <v>1627</v>
      </c>
      <c r="H489" s="124" t="s">
        <v>5822</v>
      </c>
      <c r="I489" s="124" t="s">
        <v>2973</v>
      </c>
      <c r="J489" s="126">
        <v>39</v>
      </c>
      <c r="K489" s="127">
        <v>3902</v>
      </c>
      <c r="L489" s="124" t="s">
        <v>4120</v>
      </c>
      <c r="M489" s="128" t="s">
        <v>3571</v>
      </c>
      <c r="N489" s="128"/>
      <c r="O489" s="129" t="s">
        <v>5877</v>
      </c>
      <c r="P489" s="129">
        <v>0</v>
      </c>
      <c r="Q489" s="130">
        <v>3902</v>
      </c>
      <c r="R489" s="129">
        <v>76000</v>
      </c>
      <c r="S489" s="129">
        <v>1300</v>
      </c>
      <c r="T489" s="128" t="s">
        <v>2948</v>
      </c>
      <c r="U489" s="128" t="s">
        <v>4121</v>
      </c>
      <c r="V489" s="131">
        <v>39069</v>
      </c>
      <c r="W489" s="132"/>
    </row>
    <row r="490" spans="1:23" ht="30" customHeight="1" x14ac:dyDescent="0.3">
      <c r="A490" s="122">
        <v>390224</v>
      </c>
      <c r="B490" s="123" t="s">
        <v>1628</v>
      </c>
      <c r="C490" s="124" t="s">
        <v>4122</v>
      </c>
      <c r="D490" s="125" t="s">
        <v>2957</v>
      </c>
      <c r="E490" s="124" t="s">
        <v>1629</v>
      </c>
      <c r="F490" s="124"/>
      <c r="G490" s="124" t="s">
        <v>1630</v>
      </c>
      <c r="H490" s="124" t="s">
        <v>5822</v>
      </c>
      <c r="I490" s="124" t="s">
        <v>2973</v>
      </c>
      <c r="J490" s="126">
        <v>39</v>
      </c>
      <c r="K490" s="127">
        <v>3901</v>
      </c>
      <c r="L490" s="124" t="s">
        <v>4106</v>
      </c>
      <c r="M490" s="128" t="s">
        <v>3006</v>
      </c>
      <c r="N490" s="128"/>
      <c r="O490" s="129">
        <v>984753.8</v>
      </c>
      <c r="P490" s="129">
        <v>1859.21</v>
      </c>
      <c r="Q490" s="130">
        <v>3901</v>
      </c>
      <c r="R490" s="129">
        <v>1</v>
      </c>
      <c r="S490" s="129">
        <v>1</v>
      </c>
      <c r="T490" s="128" t="s">
        <v>2948</v>
      </c>
      <c r="U490" s="128" t="s">
        <v>4123</v>
      </c>
      <c r="V490" s="131"/>
      <c r="W490" s="132"/>
    </row>
    <row r="491" spans="1:23" ht="30" customHeight="1" x14ac:dyDescent="0.3">
      <c r="A491" s="122">
        <v>390311</v>
      </c>
      <c r="B491" s="123" t="s">
        <v>1631</v>
      </c>
      <c r="C491" s="124" t="s">
        <v>4124</v>
      </c>
      <c r="D491" s="125" t="s">
        <v>2957</v>
      </c>
      <c r="E491" s="124" t="s">
        <v>1632</v>
      </c>
      <c r="F491" s="124"/>
      <c r="G491" s="124" t="s">
        <v>1633</v>
      </c>
      <c r="H491" s="124" t="s">
        <v>5822</v>
      </c>
      <c r="I491" s="124" t="s">
        <v>2973</v>
      </c>
      <c r="J491" s="126">
        <v>39</v>
      </c>
      <c r="K491" s="127">
        <v>3901</v>
      </c>
      <c r="L491" s="124" t="s">
        <v>4106</v>
      </c>
      <c r="M491" s="128" t="s">
        <v>3006</v>
      </c>
      <c r="N491" s="128"/>
      <c r="O491" s="129">
        <v>984753.8</v>
      </c>
      <c r="P491" s="129">
        <v>1859.21</v>
      </c>
      <c r="Q491" s="130">
        <v>3901</v>
      </c>
      <c r="R491" s="129">
        <v>1</v>
      </c>
      <c r="S491" s="129">
        <v>1</v>
      </c>
      <c r="T491" s="128" t="s">
        <v>2948</v>
      </c>
      <c r="U491" s="128" t="s">
        <v>4125</v>
      </c>
      <c r="V491" s="131">
        <v>39034</v>
      </c>
      <c r="W491" s="132">
        <v>39017</v>
      </c>
    </row>
    <row r="492" spans="1:23" ht="30" customHeight="1" x14ac:dyDescent="0.3">
      <c r="A492" s="122">
        <v>390381</v>
      </c>
      <c r="B492" s="123" t="s">
        <v>1634</v>
      </c>
      <c r="C492" s="124" t="s">
        <v>4126</v>
      </c>
      <c r="D492" s="125" t="s">
        <v>2957</v>
      </c>
      <c r="E492" s="124" t="s">
        <v>1635</v>
      </c>
      <c r="F492" s="124"/>
      <c r="G492" s="124" t="s">
        <v>1636</v>
      </c>
      <c r="H492" s="124" t="s">
        <v>5822</v>
      </c>
      <c r="I492" s="124" t="s">
        <v>2973</v>
      </c>
      <c r="J492" s="126">
        <v>39</v>
      </c>
      <c r="K492" s="127">
        <v>3901</v>
      </c>
      <c r="L492" s="124" t="s">
        <v>4106</v>
      </c>
      <c r="M492" s="128" t="s">
        <v>3006</v>
      </c>
      <c r="N492" s="128"/>
      <c r="O492" s="129">
        <v>984753.8</v>
      </c>
      <c r="P492" s="129">
        <v>1859.21</v>
      </c>
      <c r="Q492" s="130">
        <v>3901</v>
      </c>
      <c r="R492" s="129">
        <v>1</v>
      </c>
      <c r="S492" s="129">
        <v>1</v>
      </c>
      <c r="T492" s="128" t="s">
        <v>2948</v>
      </c>
      <c r="U492" s="128" t="s">
        <v>4127</v>
      </c>
      <c r="V492" s="131">
        <v>39034</v>
      </c>
      <c r="W492" s="132">
        <v>39017</v>
      </c>
    </row>
    <row r="493" spans="1:23" ht="30" customHeight="1" x14ac:dyDescent="0.3">
      <c r="A493" s="122">
        <v>390531</v>
      </c>
      <c r="B493" s="123" t="s">
        <v>1637</v>
      </c>
      <c r="C493" s="124" t="s">
        <v>4128</v>
      </c>
      <c r="D493" s="125" t="s">
        <v>2957</v>
      </c>
      <c r="E493" s="124" t="s">
        <v>1638</v>
      </c>
      <c r="F493" s="124" t="s">
        <v>4085</v>
      </c>
      <c r="G493" s="124" t="s">
        <v>1639</v>
      </c>
      <c r="H493" s="124" t="s">
        <v>5822</v>
      </c>
      <c r="I493" s="124" t="s">
        <v>2973</v>
      </c>
      <c r="J493" s="126">
        <v>39</v>
      </c>
      <c r="K493" s="127">
        <v>3901</v>
      </c>
      <c r="L493" s="124" t="s">
        <v>4106</v>
      </c>
      <c r="M493" s="128" t="s">
        <v>3006</v>
      </c>
      <c r="N493" s="128"/>
      <c r="O493" s="129">
        <v>984753.8</v>
      </c>
      <c r="P493" s="129">
        <v>1859.21</v>
      </c>
      <c r="Q493" s="130">
        <v>3901</v>
      </c>
      <c r="R493" s="129">
        <v>1</v>
      </c>
      <c r="S493" s="129">
        <v>1</v>
      </c>
      <c r="T493" s="128" t="s">
        <v>2948</v>
      </c>
      <c r="U493" s="128" t="s">
        <v>4129</v>
      </c>
      <c r="V493" s="131">
        <v>39040</v>
      </c>
      <c r="W493" s="132">
        <v>14945</v>
      </c>
    </row>
    <row r="494" spans="1:23" ht="30" customHeight="1" x14ac:dyDescent="0.3">
      <c r="A494" s="122">
        <v>390551</v>
      </c>
      <c r="B494" s="123" t="s">
        <v>1640</v>
      </c>
      <c r="C494" s="124" t="s">
        <v>4130</v>
      </c>
      <c r="D494" s="125" t="s">
        <v>2957</v>
      </c>
      <c r="E494" s="124" t="s">
        <v>1641</v>
      </c>
      <c r="F494" s="124"/>
      <c r="G494" s="124" t="s">
        <v>1642</v>
      </c>
      <c r="H494" s="124" t="s">
        <v>5822</v>
      </c>
      <c r="I494" s="124" t="s">
        <v>2973</v>
      </c>
      <c r="J494" s="126">
        <v>39</v>
      </c>
      <c r="K494" s="127">
        <v>3901</v>
      </c>
      <c r="L494" s="124" t="s">
        <v>4106</v>
      </c>
      <c r="M494" s="128" t="s">
        <v>3006</v>
      </c>
      <c r="N494" s="128"/>
      <c r="O494" s="129">
        <v>984753.8</v>
      </c>
      <c r="P494" s="129">
        <v>1859.21</v>
      </c>
      <c r="Q494" s="130">
        <v>3901</v>
      </c>
      <c r="R494" s="129">
        <v>1</v>
      </c>
      <c r="S494" s="129">
        <v>1</v>
      </c>
      <c r="T494" s="128" t="s">
        <v>2948</v>
      </c>
      <c r="U494" s="128" t="s">
        <v>4131</v>
      </c>
      <c r="V494" s="131">
        <v>39040</v>
      </c>
      <c r="W494" s="132">
        <v>39012</v>
      </c>
    </row>
    <row r="495" spans="1:23" ht="30" customHeight="1" x14ac:dyDescent="0.3">
      <c r="A495" s="122">
        <v>390562</v>
      </c>
      <c r="B495" s="123" t="s">
        <v>1643</v>
      </c>
      <c r="C495" s="124" t="s">
        <v>4132</v>
      </c>
      <c r="D495" s="125" t="s">
        <v>2957</v>
      </c>
      <c r="E495" s="124" t="s">
        <v>1644</v>
      </c>
      <c r="F495" s="124"/>
      <c r="G495" s="124" t="s">
        <v>1645</v>
      </c>
      <c r="H495" s="124" t="s">
        <v>5822</v>
      </c>
      <c r="I495" s="124" t="s">
        <v>2973</v>
      </c>
      <c r="J495" s="126">
        <v>39</v>
      </c>
      <c r="K495" s="127">
        <v>3901</v>
      </c>
      <c r="L495" s="124" t="s">
        <v>4106</v>
      </c>
      <c r="M495" s="128" t="s">
        <v>3006</v>
      </c>
      <c r="N495" s="128"/>
      <c r="O495" s="129">
        <v>984753.8</v>
      </c>
      <c r="P495" s="129">
        <v>1859.21</v>
      </c>
      <c r="Q495" s="130">
        <v>3901</v>
      </c>
      <c r="R495" s="129">
        <v>1</v>
      </c>
      <c r="S495" s="129">
        <v>1</v>
      </c>
      <c r="T495" s="128" t="s">
        <v>2948</v>
      </c>
      <c r="U495" s="128" t="s">
        <v>4133</v>
      </c>
      <c r="V495" s="131"/>
      <c r="W495" s="132"/>
    </row>
    <row r="496" spans="1:23" ht="30" customHeight="1" x14ac:dyDescent="0.3">
      <c r="A496" s="122">
        <v>390611</v>
      </c>
      <c r="B496" s="123" t="s">
        <v>1646</v>
      </c>
      <c r="C496" s="124" t="s">
        <v>4134</v>
      </c>
      <c r="D496" s="125" t="s">
        <v>2957</v>
      </c>
      <c r="E496" s="124" t="s">
        <v>1647</v>
      </c>
      <c r="F496" s="124"/>
      <c r="G496" s="124" t="s">
        <v>1648</v>
      </c>
      <c r="H496" s="124" t="s">
        <v>5822</v>
      </c>
      <c r="I496" s="124" t="s">
        <v>2973</v>
      </c>
      <c r="J496" s="126">
        <v>39</v>
      </c>
      <c r="K496" s="127">
        <v>3901</v>
      </c>
      <c r="L496" s="124" t="s">
        <v>4106</v>
      </c>
      <c r="M496" s="128" t="s">
        <v>3006</v>
      </c>
      <c r="N496" s="128"/>
      <c r="O496" s="129">
        <v>984753.8</v>
      </c>
      <c r="P496" s="129">
        <v>1859.21</v>
      </c>
      <c r="Q496" s="130">
        <v>3901</v>
      </c>
      <c r="R496" s="129">
        <v>1</v>
      </c>
      <c r="S496" s="129">
        <v>1</v>
      </c>
      <c r="T496" s="128" t="s">
        <v>2948</v>
      </c>
      <c r="U496" s="128" t="s">
        <v>4135</v>
      </c>
      <c r="V496" s="131"/>
      <c r="W496" s="132">
        <v>39018</v>
      </c>
    </row>
    <row r="497" spans="1:23" ht="30" customHeight="1" x14ac:dyDescent="0.3">
      <c r="A497" s="122">
        <v>390612</v>
      </c>
      <c r="B497" s="123" t="s">
        <v>1649</v>
      </c>
      <c r="C497" s="124" t="s">
        <v>4136</v>
      </c>
      <c r="D497" s="125" t="s">
        <v>2957</v>
      </c>
      <c r="E497" s="124" t="s">
        <v>1650</v>
      </c>
      <c r="F497" s="124"/>
      <c r="G497" s="124" t="s">
        <v>1651</v>
      </c>
      <c r="H497" s="124" t="s">
        <v>5822</v>
      </c>
      <c r="I497" s="124" t="s">
        <v>2973</v>
      </c>
      <c r="J497" s="126">
        <v>39</v>
      </c>
      <c r="K497" s="127">
        <v>3901</v>
      </c>
      <c r="L497" s="124" t="s">
        <v>4106</v>
      </c>
      <c r="M497" s="128" t="s">
        <v>3006</v>
      </c>
      <c r="N497" s="128"/>
      <c r="O497" s="129">
        <v>984753.8</v>
      </c>
      <c r="P497" s="129">
        <v>1859.21</v>
      </c>
      <c r="Q497" s="130">
        <v>3901</v>
      </c>
      <c r="R497" s="129">
        <v>1</v>
      </c>
      <c r="S497" s="129">
        <v>1</v>
      </c>
      <c r="T497" s="128" t="s">
        <v>2948</v>
      </c>
      <c r="U497" s="128" t="s">
        <v>4137</v>
      </c>
      <c r="V497" s="131">
        <v>39064</v>
      </c>
      <c r="W497" s="132">
        <v>39018</v>
      </c>
    </row>
    <row r="498" spans="1:23" ht="30" customHeight="1" x14ac:dyDescent="0.3">
      <c r="A498" s="122">
        <v>390614</v>
      </c>
      <c r="B498" s="123" t="s">
        <v>1652</v>
      </c>
      <c r="C498" s="124" t="s">
        <v>4138</v>
      </c>
      <c r="D498" s="125" t="s">
        <v>2957</v>
      </c>
      <c r="E498" s="124" t="s">
        <v>1653</v>
      </c>
      <c r="F498" s="124"/>
      <c r="G498" s="124" t="s">
        <v>1654</v>
      </c>
      <c r="H498" s="124" t="s">
        <v>5822</v>
      </c>
      <c r="I498" s="124" t="s">
        <v>2973</v>
      </c>
      <c r="J498" s="126">
        <v>39</v>
      </c>
      <c r="K498" s="127">
        <v>3904</v>
      </c>
      <c r="L498" s="124" t="s">
        <v>4139</v>
      </c>
      <c r="M498" s="128" t="s">
        <v>3006</v>
      </c>
      <c r="N498" s="128"/>
      <c r="O498" s="129">
        <v>8830921.6999999993</v>
      </c>
      <c r="P498" s="129">
        <v>67047.22</v>
      </c>
      <c r="Q498" s="130">
        <v>3904</v>
      </c>
      <c r="R498" s="129">
        <v>1</v>
      </c>
      <c r="S498" s="129">
        <v>1</v>
      </c>
      <c r="T498" s="128" t="s">
        <v>2948</v>
      </c>
      <c r="U498" s="128" t="s">
        <v>4140</v>
      </c>
      <c r="V498" s="131"/>
      <c r="W498" s="132"/>
    </row>
    <row r="499" spans="1:23" ht="30" customHeight="1" x14ac:dyDescent="0.3">
      <c r="A499" s="122">
        <v>390719</v>
      </c>
      <c r="B499" s="123" t="s">
        <v>1655</v>
      </c>
      <c r="C499" s="124" t="s">
        <v>4141</v>
      </c>
      <c r="D499" s="125" t="s">
        <v>2957</v>
      </c>
      <c r="E499" s="124" t="s">
        <v>1656</v>
      </c>
      <c r="F499" s="124"/>
      <c r="G499" s="124" t="s">
        <v>1657</v>
      </c>
      <c r="H499" s="124" t="s">
        <v>5822</v>
      </c>
      <c r="I499" s="124" t="s">
        <v>2973</v>
      </c>
      <c r="J499" s="126">
        <v>39</v>
      </c>
      <c r="K499" s="127">
        <v>3901</v>
      </c>
      <c r="L499" s="124" t="s">
        <v>4106</v>
      </c>
      <c r="M499" s="128" t="s">
        <v>3006</v>
      </c>
      <c r="N499" s="128"/>
      <c r="O499" s="129">
        <v>984753.8</v>
      </c>
      <c r="P499" s="129">
        <v>1859.21</v>
      </c>
      <c r="Q499" s="130">
        <v>3901</v>
      </c>
      <c r="R499" s="129">
        <v>1</v>
      </c>
      <c r="S499" s="129">
        <v>1</v>
      </c>
      <c r="T499" s="128" t="s">
        <v>2948</v>
      </c>
      <c r="U499" s="128" t="s">
        <v>4142</v>
      </c>
      <c r="V499" s="131"/>
      <c r="W499" s="132"/>
    </row>
    <row r="500" spans="1:23" ht="30" customHeight="1" x14ac:dyDescent="0.3">
      <c r="A500" s="122">
        <v>390915</v>
      </c>
      <c r="B500" s="123" t="s">
        <v>1658</v>
      </c>
      <c r="C500" s="124" t="s">
        <v>4143</v>
      </c>
      <c r="D500" s="125" t="s">
        <v>2957</v>
      </c>
      <c r="E500" s="124" t="s">
        <v>1659</v>
      </c>
      <c r="F500" s="124"/>
      <c r="G500" s="124" t="s">
        <v>1660</v>
      </c>
      <c r="H500" s="124" t="s">
        <v>5822</v>
      </c>
      <c r="I500" s="124" t="s">
        <v>2973</v>
      </c>
      <c r="J500" s="126">
        <v>39</v>
      </c>
      <c r="K500" s="127">
        <v>3901</v>
      </c>
      <c r="L500" s="124" t="s">
        <v>4106</v>
      </c>
      <c r="M500" s="128" t="s">
        <v>3006</v>
      </c>
      <c r="N500" s="128"/>
      <c r="O500" s="129">
        <v>984753.8</v>
      </c>
      <c r="P500" s="129">
        <v>1859.21</v>
      </c>
      <c r="Q500" s="130">
        <v>3901</v>
      </c>
      <c r="R500" s="129">
        <v>1</v>
      </c>
      <c r="S500" s="129">
        <v>1</v>
      </c>
      <c r="T500" s="128" t="s">
        <v>2948</v>
      </c>
      <c r="U500" s="128" t="s">
        <v>4144</v>
      </c>
      <c r="V500" s="131">
        <v>39024</v>
      </c>
      <c r="W500" s="132">
        <v>39017</v>
      </c>
    </row>
    <row r="501" spans="1:23" ht="30" customHeight="1" x14ac:dyDescent="0.3">
      <c r="A501" s="122">
        <v>411123</v>
      </c>
      <c r="B501" s="123" t="s">
        <v>1661</v>
      </c>
      <c r="C501" s="124" t="s">
        <v>4145</v>
      </c>
      <c r="D501" s="125" t="s">
        <v>2957</v>
      </c>
      <c r="E501" s="124" t="s">
        <v>1662</v>
      </c>
      <c r="F501" s="124" t="s">
        <v>4146</v>
      </c>
      <c r="G501" s="124" t="s">
        <v>1663</v>
      </c>
      <c r="H501" s="124" t="s">
        <v>5716</v>
      </c>
      <c r="I501" s="124" t="s">
        <v>5730</v>
      </c>
      <c r="J501" s="126">
        <v>41</v>
      </c>
      <c r="K501" s="127">
        <v>4114</v>
      </c>
      <c r="L501" s="124" t="s">
        <v>4147</v>
      </c>
      <c r="M501" s="128" t="s">
        <v>3038</v>
      </c>
      <c r="N501" s="128"/>
      <c r="O501" s="129">
        <v>21.45</v>
      </c>
      <c r="P501" s="129">
        <v>0.09</v>
      </c>
      <c r="Q501" s="130">
        <v>4114</v>
      </c>
      <c r="R501" s="129">
        <v>60000</v>
      </c>
      <c r="S501" s="129">
        <v>15000</v>
      </c>
      <c r="T501" s="128" t="s">
        <v>2948</v>
      </c>
      <c r="U501" s="128" t="s">
        <v>4148</v>
      </c>
      <c r="V501" s="131"/>
      <c r="W501" s="132"/>
    </row>
    <row r="502" spans="1:23" ht="30" customHeight="1" x14ac:dyDescent="0.3">
      <c r="A502" s="122">
        <v>411127</v>
      </c>
      <c r="B502" s="123" t="s">
        <v>1664</v>
      </c>
      <c r="C502" s="124" t="s">
        <v>4149</v>
      </c>
      <c r="D502" s="125" t="s">
        <v>2957</v>
      </c>
      <c r="E502" s="124" t="s">
        <v>1665</v>
      </c>
      <c r="F502" s="124" t="s">
        <v>4146</v>
      </c>
      <c r="G502" s="124" t="s">
        <v>1666</v>
      </c>
      <c r="H502" s="124" t="s">
        <v>5716</v>
      </c>
      <c r="I502" s="124" t="s">
        <v>5730</v>
      </c>
      <c r="J502" s="126">
        <v>41</v>
      </c>
      <c r="K502" s="127">
        <v>4114</v>
      </c>
      <c r="L502" s="124" t="s">
        <v>4147</v>
      </c>
      <c r="M502" s="128" t="s">
        <v>3038</v>
      </c>
      <c r="N502" s="128"/>
      <c r="O502" s="129">
        <v>21.45</v>
      </c>
      <c r="P502" s="129">
        <v>0.09</v>
      </c>
      <c r="Q502" s="130">
        <v>4114</v>
      </c>
      <c r="R502" s="129">
        <v>60000</v>
      </c>
      <c r="S502" s="129">
        <v>15000</v>
      </c>
      <c r="T502" s="128" t="s">
        <v>2948</v>
      </c>
      <c r="U502" s="128" t="s">
        <v>4150</v>
      </c>
      <c r="V502" s="131"/>
      <c r="W502" s="132"/>
    </row>
    <row r="503" spans="1:23" ht="30" customHeight="1" x14ac:dyDescent="0.3">
      <c r="A503" s="122">
        <v>411128</v>
      </c>
      <c r="B503" s="123" t="s">
        <v>5489</v>
      </c>
      <c r="C503" s="124" t="s">
        <v>4151</v>
      </c>
      <c r="D503" s="125" t="s">
        <v>2957</v>
      </c>
      <c r="E503" s="124" t="s">
        <v>5619</v>
      </c>
      <c r="F503" s="124" t="s">
        <v>5925</v>
      </c>
      <c r="G503" s="124" t="s">
        <v>1667</v>
      </c>
      <c r="H503" s="124" t="s">
        <v>5716</v>
      </c>
      <c r="I503" s="124" t="s">
        <v>5730</v>
      </c>
      <c r="J503" s="126">
        <v>41</v>
      </c>
      <c r="K503" s="127">
        <v>4111</v>
      </c>
      <c r="L503" s="124" t="s">
        <v>4152</v>
      </c>
      <c r="M503" s="128" t="s">
        <v>4153</v>
      </c>
      <c r="N503" s="128"/>
      <c r="O503" s="129">
        <v>80.459999999999994</v>
      </c>
      <c r="P503" s="129">
        <v>4.01</v>
      </c>
      <c r="Q503" s="130">
        <v>4111</v>
      </c>
      <c r="R503" s="129">
        <v>100000</v>
      </c>
      <c r="S503" s="129">
        <v>8400</v>
      </c>
      <c r="T503" s="128" t="s">
        <v>2948</v>
      </c>
      <c r="U503" s="128" t="s">
        <v>4154</v>
      </c>
      <c r="V503" s="131" t="s">
        <v>4155</v>
      </c>
      <c r="W503" s="132"/>
    </row>
    <row r="504" spans="1:23" ht="30" customHeight="1" x14ac:dyDescent="0.3">
      <c r="A504" s="122">
        <v>411131</v>
      </c>
      <c r="B504" s="123" t="s">
        <v>5490</v>
      </c>
      <c r="C504" s="124" t="s">
        <v>4156</v>
      </c>
      <c r="D504" s="125" t="s">
        <v>2957</v>
      </c>
      <c r="E504" s="124" t="s">
        <v>5620</v>
      </c>
      <c r="F504" s="124" t="s">
        <v>4146</v>
      </c>
      <c r="G504" s="124" t="s">
        <v>1668</v>
      </c>
      <c r="H504" s="124" t="s">
        <v>5926</v>
      </c>
      <c r="I504" s="124" t="s">
        <v>5927</v>
      </c>
      <c r="J504" s="126">
        <v>41</v>
      </c>
      <c r="K504" s="127">
        <v>4111</v>
      </c>
      <c r="L504" s="124" t="s">
        <v>4152</v>
      </c>
      <c r="M504" s="128" t="s">
        <v>4153</v>
      </c>
      <c r="N504" s="128"/>
      <c r="O504" s="129">
        <v>80.459999999999994</v>
      </c>
      <c r="P504" s="129">
        <v>4.01</v>
      </c>
      <c r="Q504" s="130">
        <v>4111</v>
      </c>
      <c r="R504" s="129">
        <v>100000</v>
      </c>
      <c r="S504" s="129">
        <v>8400</v>
      </c>
      <c r="T504" s="128" t="s">
        <v>2948</v>
      </c>
      <c r="U504" s="128" t="s">
        <v>4157</v>
      </c>
      <c r="V504" s="131" t="s">
        <v>4158</v>
      </c>
      <c r="W504" s="132">
        <v>41120</v>
      </c>
    </row>
    <row r="505" spans="1:23" ht="30" customHeight="1" x14ac:dyDescent="0.3">
      <c r="A505" s="122">
        <v>411132</v>
      </c>
      <c r="B505" s="123" t="s">
        <v>5491</v>
      </c>
      <c r="C505" s="124" t="s">
        <v>4159</v>
      </c>
      <c r="D505" s="125" t="s">
        <v>2957</v>
      </c>
      <c r="E505" s="124" t="s">
        <v>5621</v>
      </c>
      <c r="F505" s="124" t="s">
        <v>4146</v>
      </c>
      <c r="G505" s="124" t="s">
        <v>1669</v>
      </c>
      <c r="H505" s="124" t="s">
        <v>5926</v>
      </c>
      <c r="I505" s="124" t="s">
        <v>5927</v>
      </c>
      <c r="J505" s="126">
        <v>41</v>
      </c>
      <c r="K505" s="127">
        <v>4121</v>
      </c>
      <c r="L505" s="124" t="s">
        <v>4160</v>
      </c>
      <c r="M505" s="128" t="s">
        <v>3038</v>
      </c>
      <c r="N505" s="128"/>
      <c r="O505" s="129">
        <v>12.3</v>
      </c>
      <c r="P505" s="129">
        <v>0.11</v>
      </c>
      <c r="Q505" s="130">
        <v>4121</v>
      </c>
      <c r="R505" s="129">
        <v>1500000</v>
      </c>
      <c r="S505" s="129">
        <v>29000</v>
      </c>
      <c r="T505" s="128" t="s">
        <v>2948</v>
      </c>
      <c r="U505" s="128" t="s">
        <v>4161</v>
      </c>
      <c r="V505" s="131">
        <v>41170</v>
      </c>
      <c r="W505" s="132">
        <v>41225</v>
      </c>
    </row>
    <row r="506" spans="1:23" ht="30" customHeight="1" x14ac:dyDescent="0.3">
      <c r="A506" s="122">
        <v>411134</v>
      </c>
      <c r="B506" s="123" t="s">
        <v>5492</v>
      </c>
      <c r="C506" s="124" t="s">
        <v>4162</v>
      </c>
      <c r="D506" s="125" t="s">
        <v>2957</v>
      </c>
      <c r="E506" s="124" t="s">
        <v>5622</v>
      </c>
      <c r="F506" s="124" t="s">
        <v>5928</v>
      </c>
      <c r="G506" s="124" t="s">
        <v>1670</v>
      </c>
      <c r="H506" s="124" t="s">
        <v>5926</v>
      </c>
      <c r="I506" s="124" t="s">
        <v>5927</v>
      </c>
      <c r="J506" s="126">
        <v>41</v>
      </c>
      <c r="K506" s="127">
        <v>4111</v>
      </c>
      <c r="L506" s="124" t="s">
        <v>4152</v>
      </c>
      <c r="M506" s="128" t="s">
        <v>4153</v>
      </c>
      <c r="N506" s="128"/>
      <c r="O506" s="129">
        <v>80.459999999999994</v>
      </c>
      <c r="P506" s="129">
        <v>4.01</v>
      </c>
      <c r="Q506" s="130">
        <v>4111</v>
      </c>
      <c r="R506" s="129">
        <v>100000</v>
      </c>
      <c r="S506" s="129">
        <v>8400</v>
      </c>
      <c r="T506" s="128" t="s">
        <v>2948</v>
      </c>
      <c r="U506" s="128" t="s">
        <v>4163</v>
      </c>
      <c r="V506" s="131" t="s">
        <v>4164</v>
      </c>
      <c r="W506" s="132">
        <v>41130</v>
      </c>
    </row>
    <row r="507" spans="1:23" ht="30" customHeight="1" x14ac:dyDescent="0.3">
      <c r="A507" s="122">
        <v>411135</v>
      </c>
      <c r="B507" s="123" t="s">
        <v>5493</v>
      </c>
      <c r="C507" s="124" t="s">
        <v>4165</v>
      </c>
      <c r="D507" s="125" t="s">
        <v>2957</v>
      </c>
      <c r="E507" s="124" t="s">
        <v>5623</v>
      </c>
      <c r="F507" s="124" t="s">
        <v>5928</v>
      </c>
      <c r="G507" s="124" t="s">
        <v>1671</v>
      </c>
      <c r="H507" s="124" t="s">
        <v>5926</v>
      </c>
      <c r="I507" s="124" t="s">
        <v>5927</v>
      </c>
      <c r="J507" s="126">
        <v>41</v>
      </c>
      <c r="K507" s="127">
        <v>4111</v>
      </c>
      <c r="L507" s="124" t="s">
        <v>4152</v>
      </c>
      <c r="M507" s="128" t="s">
        <v>4153</v>
      </c>
      <c r="N507" s="128"/>
      <c r="O507" s="129">
        <v>80.459999999999994</v>
      </c>
      <c r="P507" s="129">
        <v>4.01</v>
      </c>
      <c r="Q507" s="130">
        <v>4111</v>
      </c>
      <c r="R507" s="129">
        <v>100000</v>
      </c>
      <c r="S507" s="129">
        <v>8400</v>
      </c>
      <c r="T507" s="128" t="s">
        <v>2948</v>
      </c>
      <c r="U507" s="128" t="s">
        <v>4166</v>
      </c>
      <c r="V507" s="131" t="s">
        <v>4167</v>
      </c>
      <c r="W507" s="132">
        <v>41150</v>
      </c>
    </row>
    <row r="508" spans="1:23" ht="30" customHeight="1" x14ac:dyDescent="0.3">
      <c r="A508" s="122">
        <v>411137</v>
      </c>
      <c r="B508" s="123" t="s">
        <v>5494</v>
      </c>
      <c r="C508" s="124" t="s">
        <v>4168</v>
      </c>
      <c r="D508" s="125" t="s">
        <v>2957</v>
      </c>
      <c r="E508" s="124" t="s">
        <v>5624</v>
      </c>
      <c r="F508" s="124" t="s">
        <v>5928</v>
      </c>
      <c r="G508" s="124" t="s">
        <v>1672</v>
      </c>
      <c r="H508" s="124" t="s">
        <v>5926</v>
      </c>
      <c r="I508" s="124" t="s">
        <v>5927</v>
      </c>
      <c r="J508" s="126">
        <v>41</v>
      </c>
      <c r="K508" s="127">
        <v>4111</v>
      </c>
      <c r="L508" s="124" t="s">
        <v>4152</v>
      </c>
      <c r="M508" s="128" t="s">
        <v>4153</v>
      </c>
      <c r="N508" s="128"/>
      <c r="O508" s="129">
        <v>80.459999999999994</v>
      </c>
      <c r="P508" s="129">
        <v>4.01</v>
      </c>
      <c r="Q508" s="130">
        <v>4111</v>
      </c>
      <c r="R508" s="129">
        <v>100000</v>
      </c>
      <c r="S508" s="129">
        <v>8400</v>
      </c>
      <c r="T508" s="128" t="s">
        <v>2948</v>
      </c>
      <c r="U508" s="128" t="s">
        <v>4169</v>
      </c>
      <c r="V508" s="131" t="s">
        <v>4170</v>
      </c>
      <c r="W508" s="132">
        <v>41140</v>
      </c>
    </row>
    <row r="509" spans="1:23" ht="30" customHeight="1" x14ac:dyDescent="0.3">
      <c r="A509" s="122">
        <v>411138</v>
      </c>
      <c r="B509" s="123" t="s">
        <v>5495</v>
      </c>
      <c r="C509" s="124" t="s">
        <v>4171</v>
      </c>
      <c r="D509" s="125" t="s">
        <v>2957</v>
      </c>
      <c r="E509" s="124" t="s">
        <v>5625</v>
      </c>
      <c r="F509" s="124" t="s">
        <v>5928</v>
      </c>
      <c r="G509" s="124" t="s">
        <v>1673</v>
      </c>
      <c r="H509" s="124" t="s">
        <v>5926</v>
      </c>
      <c r="I509" s="124" t="s">
        <v>5927</v>
      </c>
      <c r="J509" s="126">
        <v>41</v>
      </c>
      <c r="K509" s="127">
        <v>4121</v>
      </c>
      <c r="L509" s="124" t="s">
        <v>4160</v>
      </c>
      <c r="M509" s="128" t="s">
        <v>3038</v>
      </c>
      <c r="N509" s="128"/>
      <c r="O509" s="129">
        <v>12.3</v>
      </c>
      <c r="P509" s="129">
        <v>0.11</v>
      </c>
      <c r="Q509" s="130">
        <v>4121</v>
      </c>
      <c r="R509" s="129">
        <v>1500000</v>
      </c>
      <c r="S509" s="129">
        <v>29000</v>
      </c>
      <c r="T509" s="128" t="s">
        <v>2948</v>
      </c>
      <c r="U509" s="128" t="s">
        <v>4172</v>
      </c>
      <c r="V509" s="131">
        <v>41210</v>
      </c>
      <c r="W509" s="132">
        <v>41245</v>
      </c>
    </row>
    <row r="510" spans="1:23" ht="30" customHeight="1" x14ac:dyDescent="0.3">
      <c r="A510" s="122">
        <v>411139</v>
      </c>
      <c r="B510" s="123" t="s">
        <v>1674</v>
      </c>
      <c r="C510" s="124" t="s">
        <v>4173</v>
      </c>
      <c r="D510" s="125" t="s">
        <v>2957</v>
      </c>
      <c r="E510" s="124" t="s">
        <v>1675</v>
      </c>
      <c r="F510" s="124" t="s">
        <v>5928</v>
      </c>
      <c r="G510" s="124" t="s">
        <v>1676</v>
      </c>
      <c r="H510" s="124" t="s">
        <v>5926</v>
      </c>
      <c r="I510" s="124" t="s">
        <v>5927</v>
      </c>
      <c r="J510" s="126">
        <v>41</v>
      </c>
      <c r="K510" s="127">
        <v>4111</v>
      </c>
      <c r="L510" s="124" t="s">
        <v>4152</v>
      </c>
      <c r="M510" s="128" t="s">
        <v>4153</v>
      </c>
      <c r="N510" s="128"/>
      <c r="O510" s="129">
        <v>80.459999999999994</v>
      </c>
      <c r="P510" s="129">
        <v>4.01</v>
      </c>
      <c r="Q510" s="130">
        <v>4111</v>
      </c>
      <c r="R510" s="129">
        <v>100000</v>
      </c>
      <c r="S510" s="129">
        <v>8400</v>
      </c>
      <c r="T510" s="128" t="s">
        <v>2948</v>
      </c>
      <c r="U510" s="128" t="s">
        <v>4174</v>
      </c>
      <c r="V510" s="131"/>
      <c r="W510" s="132"/>
    </row>
    <row r="511" spans="1:23" ht="30" customHeight="1" x14ac:dyDescent="0.3">
      <c r="A511" s="133">
        <v>411140</v>
      </c>
      <c r="B511" s="123" t="s">
        <v>5496</v>
      </c>
      <c r="C511" s="124" t="s">
        <v>5929</v>
      </c>
      <c r="D511" s="125" t="s">
        <v>2957</v>
      </c>
      <c r="E511" s="124" t="s">
        <v>5626</v>
      </c>
      <c r="F511" s="124"/>
      <c r="G511" s="124" t="s">
        <v>138</v>
      </c>
      <c r="H511" s="124" t="e">
        <v>#N/A</v>
      </c>
      <c r="I511" s="124" t="e">
        <v>#N/A</v>
      </c>
      <c r="J511" s="128">
        <v>41</v>
      </c>
      <c r="K511" s="127">
        <v>4111</v>
      </c>
      <c r="L511" s="124" t="s">
        <v>4152</v>
      </c>
      <c r="M511" s="128" t="s">
        <v>4153</v>
      </c>
      <c r="N511" s="128"/>
      <c r="O511" s="129">
        <v>80.459999999999994</v>
      </c>
      <c r="P511" s="129">
        <v>4.01</v>
      </c>
      <c r="Q511" s="128"/>
      <c r="R511" s="134"/>
      <c r="S511" s="134"/>
      <c r="T511" s="128"/>
      <c r="U511" s="128"/>
      <c r="V511" s="131"/>
      <c r="W511" s="132"/>
    </row>
    <row r="512" spans="1:23" ht="30" customHeight="1" x14ac:dyDescent="0.3">
      <c r="A512" s="122">
        <v>411240</v>
      </c>
      <c r="B512" s="123" t="s">
        <v>1677</v>
      </c>
      <c r="C512" s="124" t="s">
        <v>4175</v>
      </c>
      <c r="D512" s="125" t="s">
        <v>2957</v>
      </c>
      <c r="E512" s="124" t="s">
        <v>1678</v>
      </c>
      <c r="F512" s="124"/>
      <c r="G512" s="124" t="s">
        <v>1679</v>
      </c>
      <c r="H512" s="124" t="s">
        <v>5926</v>
      </c>
      <c r="I512" s="124" t="s">
        <v>5927</v>
      </c>
      <c r="J512" s="126">
        <v>41</v>
      </c>
      <c r="K512" s="127">
        <v>4112</v>
      </c>
      <c r="L512" s="124" t="s">
        <v>4176</v>
      </c>
      <c r="M512" s="128" t="s">
        <v>4153</v>
      </c>
      <c r="N512" s="128"/>
      <c r="O512" s="129">
        <v>61.42</v>
      </c>
      <c r="P512" s="129">
        <v>1.53</v>
      </c>
      <c r="Q512" s="130">
        <v>4112</v>
      </c>
      <c r="R512" s="129">
        <v>10000000</v>
      </c>
      <c r="S512" s="129">
        <v>100000</v>
      </c>
      <c r="T512" s="128" t="s">
        <v>2948</v>
      </c>
      <c r="U512" s="128" t="s">
        <v>4177</v>
      </c>
      <c r="V512" s="131">
        <v>41124</v>
      </c>
      <c r="W512" s="132">
        <v>41121</v>
      </c>
    </row>
    <row r="513" spans="1:23" ht="30" customHeight="1" x14ac:dyDescent="0.3">
      <c r="A513" s="122">
        <v>411320</v>
      </c>
      <c r="B513" s="123" t="s">
        <v>5497</v>
      </c>
      <c r="C513" s="124" t="s">
        <v>1680</v>
      </c>
      <c r="D513" s="125" t="s">
        <v>2957</v>
      </c>
      <c r="E513" s="124" t="s">
        <v>5627</v>
      </c>
      <c r="F513" s="124" t="s">
        <v>5928</v>
      </c>
      <c r="G513" s="124" t="s">
        <v>1681</v>
      </c>
      <c r="H513" s="124" t="s">
        <v>5926</v>
      </c>
      <c r="I513" s="124" t="s">
        <v>5927</v>
      </c>
      <c r="J513" s="126">
        <v>41</v>
      </c>
      <c r="K513" s="127">
        <v>4113</v>
      </c>
      <c r="L513" s="124" t="s">
        <v>4178</v>
      </c>
      <c r="M513" s="128" t="s">
        <v>4153</v>
      </c>
      <c r="N513" s="128"/>
      <c r="O513" s="129">
        <v>690.65</v>
      </c>
      <c r="P513" s="129">
        <v>2.0699999999999998</v>
      </c>
      <c r="Q513" s="130">
        <v>4113</v>
      </c>
      <c r="R513" s="129">
        <v>100000</v>
      </c>
      <c r="S513" s="129">
        <v>10000</v>
      </c>
      <c r="T513" s="128" t="s">
        <v>2948</v>
      </c>
      <c r="U513" s="128" t="s">
        <v>4179</v>
      </c>
      <c r="V513" s="131">
        <v>41132</v>
      </c>
      <c r="W513" s="132" t="s">
        <v>4180</v>
      </c>
    </row>
    <row r="514" spans="1:23" ht="30" customHeight="1" x14ac:dyDescent="0.3">
      <c r="A514" s="122">
        <v>412128</v>
      </c>
      <c r="B514" s="123" t="s">
        <v>5498</v>
      </c>
      <c r="C514" s="124" t="s">
        <v>4181</v>
      </c>
      <c r="D514" s="125" t="s">
        <v>2957</v>
      </c>
      <c r="E514" s="124" t="s">
        <v>5628</v>
      </c>
      <c r="F514" s="124" t="s">
        <v>5928</v>
      </c>
      <c r="G514" s="124" t="s">
        <v>138</v>
      </c>
      <c r="H514" s="124" t="e">
        <v>#N/A</v>
      </c>
      <c r="I514" s="124" t="e">
        <v>#N/A</v>
      </c>
      <c r="J514" s="126">
        <v>41</v>
      </c>
      <c r="K514" s="127">
        <v>4111</v>
      </c>
      <c r="L514" s="124" t="s">
        <v>4152</v>
      </c>
      <c r="M514" s="128" t="s">
        <v>4153</v>
      </c>
      <c r="N514" s="128"/>
      <c r="O514" s="129">
        <v>80.459999999999994</v>
      </c>
      <c r="P514" s="129">
        <v>4.01</v>
      </c>
      <c r="Q514" s="130">
        <v>4111</v>
      </c>
      <c r="R514" s="129">
        <v>100000</v>
      </c>
      <c r="S514" s="129">
        <v>8400</v>
      </c>
      <c r="T514" s="128" t="s">
        <v>2948</v>
      </c>
      <c r="U514" s="128" t="s">
        <v>4182</v>
      </c>
      <c r="V514" s="131"/>
      <c r="W514" s="132"/>
    </row>
    <row r="515" spans="1:23" ht="30" customHeight="1" x14ac:dyDescent="0.3">
      <c r="A515" s="122">
        <v>412131</v>
      </c>
      <c r="B515" s="123" t="s">
        <v>5499</v>
      </c>
      <c r="C515" s="124" t="s">
        <v>4183</v>
      </c>
      <c r="D515" s="125" t="s">
        <v>2957</v>
      </c>
      <c r="E515" s="124" t="s">
        <v>5629</v>
      </c>
      <c r="F515" s="124" t="s">
        <v>5928</v>
      </c>
      <c r="G515" s="124" t="s">
        <v>138</v>
      </c>
      <c r="H515" s="124" t="e">
        <v>#N/A</v>
      </c>
      <c r="I515" s="124" t="e">
        <v>#N/A</v>
      </c>
      <c r="J515" s="126">
        <v>41</v>
      </c>
      <c r="K515" s="127">
        <v>4111</v>
      </c>
      <c r="L515" s="124" t="s">
        <v>4152</v>
      </c>
      <c r="M515" s="128" t="s">
        <v>4153</v>
      </c>
      <c r="N515" s="128"/>
      <c r="O515" s="129">
        <v>80.459999999999994</v>
      </c>
      <c r="P515" s="129">
        <v>4.01</v>
      </c>
      <c r="Q515" s="130">
        <v>4111</v>
      </c>
      <c r="R515" s="129">
        <v>100000</v>
      </c>
      <c r="S515" s="129">
        <v>8400</v>
      </c>
      <c r="T515" s="128" t="s">
        <v>2948</v>
      </c>
      <c r="U515" s="128" t="s">
        <v>4184</v>
      </c>
      <c r="V515" s="131"/>
      <c r="W515" s="132"/>
    </row>
    <row r="516" spans="1:23" ht="30" customHeight="1" x14ac:dyDescent="0.3">
      <c r="A516" s="122">
        <v>412132</v>
      </c>
      <c r="B516" s="123" t="s">
        <v>5500</v>
      </c>
      <c r="C516" s="124" t="s">
        <v>4185</v>
      </c>
      <c r="D516" s="125" t="s">
        <v>2957</v>
      </c>
      <c r="E516" s="124" t="s">
        <v>5630</v>
      </c>
      <c r="F516" s="124" t="s">
        <v>5928</v>
      </c>
      <c r="G516" s="124" t="s">
        <v>138</v>
      </c>
      <c r="H516" s="124" t="e">
        <v>#N/A</v>
      </c>
      <c r="I516" s="124" t="e">
        <v>#N/A</v>
      </c>
      <c r="J516" s="126">
        <v>41</v>
      </c>
      <c r="K516" s="127">
        <v>4121</v>
      </c>
      <c r="L516" s="124" t="s">
        <v>4160</v>
      </c>
      <c r="M516" s="128" t="s">
        <v>3038</v>
      </c>
      <c r="N516" s="128"/>
      <c r="O516" s="129">
        <v>12.3</v>
      </c>
      <c r="P516" s="129">
        <v>0.11</v>
      </c>
      <c r="Q516" s="130">
        <v>4121</v>
      </c>
      <c r="R516" s="129">
        <v>1500000</v>
      </c>
      <c r="S516" s="129">
        <v>29000</v>
      </c>
      <c r="T516" s="128" t="s">
        <v>2948</v>
      </c>
      <c r="U516" s="128" t="s">
        <v>4186</v>
      </c>
      <c r="V516" s="131"/>
      <c r="W516" s="132"/>
    </row>
    <row r="517" spans="1:23" ht="30" customHeight="1" x14ac:dyDescent="0.3">
      <c r="A517" s="122">
        <v>412134</v>
      </c>
      <c r="B517" s="123" t="s">
        <v>5501</v>
      </c>
      <c r="C517" s="124" t="s">
        <v>4187</v>
      </c>
      <c r="D517" s="125" t="s">
        <v>2957</v>
      </c>
      <c r="E517" s="124" t="s">
        <v>5631</v>
      </c>
      <c r="F517" s="124" t="s">
        <v>5928</v>
      </c>
      <c r="G517" s="124" t="s">
        <v>138</v>
      </c>
      <c r="H517" s="124" t="e">
        <v>#N/A</v>
      </c>
      <c r="I517" s="124" t="e">
        <v>#N/A</v>
      </c>
      <c r="J517" s="126">
        <v>41</v>
      </c>
      <c r="K517" s="127">
        <v>4111</v>
      </c>
      <c r="L517" s="124" t="s">
        <v>4152</v>
      </c>
      <c r="M517" s="128" t="s">
        <v>4153</v>
      </c>
      <c r="N517" s="128"/>
      <c r="O517" s="129">
        <v>80.459999999999994</v>
      </c>
      <c r="P517" s="129">
        <v>4.01</v>
      </c>
      <c r="Q517" s="130">
        <v>4111</v>
      </c>
      <c r="R517" s="129">
        <v>100000</v>
      </c>
      <c r="S517" s="129">
        <v>8400</v>
      </c>
      <c r="T517" s="128" t="s">
        <v>2948</v>
      </c>
      <c r="U517" s="128" t="s">
        <v>4188</v>
      </c>
      <c r="V517" s="131"/>
      <c r="W517" s="132"/>
    </row>
    <row r="518" spans="1:23" ht="30" customHeight="1" x14ac:dyDescent="0.3">
      <c r="A518" s="122">
        <v>412135</v>
      </c>
      <c r="B518" s="123" t="s">
        <v>5502</v>
      </c>
      <c r="C518" s="124" t="s">
        <v>4189</v>
      </c>
      <c r="D518" s="125" t="s">
        <v>2957</v>
      </c>
      <c r="E518" s="124" t="s">
        <v>5632</v>
      </c>
      <c r="F518" s="124" t="s">
        <v>5928</v>
      </c>
      <c r="G518" s="124" t="s">
        <v>138</v>
      </c>
      <c r="H518" s="124" t="e">
        <v>#N/A</v>
      </c>
      <c r="I518" s="124" t="e">
        <v>#N/A</v>
      </c>
      <c r="J518" s="126">
        <v>41</v>
      </c>
      <c r="K518" s="127">
        <v>4111</v>
      </c>
      <c r="L518" s="124" t="s">
        <v>4152</v>
      </c>
      <c r="M518" s="128" t="s">
        <v>4153</v>
      </c>
      <c r="N518" s="128"/>
      <c r="O518" s="129">
        <v>80.459999999999994</v>
      </c>
      <c r="P518" s="129">
        <v>4.01</v>
      </c>
      <c r="Q518" s="130">
        <v>4111</v>
      </c>
      <c r="R518" s="129">
        <v>100000</v>
      </c>
      <c r="S518" s="129">
        <v>8400</v>
      </c>
      <c r="T518" s="128" t="s">
        <v>2948</v>
      </c>
      <c r="U518" s="128" t="s">
        <v>4190</v>
      </c>
      <c r="V518" s="131"/>
      <c r="W518" s="132"/>
    </row>
    <row r="519" spans="1:23" ht="30" customHeight="1" x14ac:dyDescent="0.3">
      <c r="A519" s="122">
        <v>412137</v>
      </c>
      <c r="B519" s="123" t="s">
        <v>5503</v>
      </c>
      <c r="C519" s="124" t="s">
        <v>4191</v>
      </c>
      <c r="D519" s="125" t="s">
        <v>2957</v>
      </c>
      <c r="E519" s="124" t="s">
        <v>5633</v>
      </c>
      <c r="F519" s="124" t="s">
        <v>5928</v>
      </c>
      <c r="G519" s="124" t="s">
        <v>138</v>
      </c>
      <c r="H519" s="124" t="e">
        <v>#N/A</v>
      </c>
      <c r="I519" s="124" t="e">
        <v>#N/A</v>
      </c>
      <c r="J519" s="126">
        <v>41</v>
      </c>
      <c r="K519" s="127">
        <v>4111</v>
      </c>
      <c r="L519" s="124" t="s">
        <v>4152</v>
      </c>
      <c r="M519" s="128" t="s">
        <v>4153</v>
      </c>
      <c r="N519" s="128"/>
      <c r="O519" s="129">
        <v>80.459999999999994</v>
      </c>
      <c r="P519" s="129">
        <v>4.01</v>
      </c>
      <c r="Q519" s="130">
        <v>4111</v>
      </c>
      <c r="R519" s="129">
        <v>100000</v>
      </c>
      <c r="S519" s="129">
        <v>8400</v>
      </c>
      <c r="T519" s="128" t="s">
        <v>2948</v>
      </c>
      <c r="U519" s="128" t="s">
        <v>4192</v>
      </c>
      <c r="V519" s="131"/>
      <c r="W519" s="132"/>
    </row>
    <row r="520" spans="1:23" ht="30" customHeight="1" x14ac:dyDescent="0.3">
      <c r="A520" s="122">
        <v>412138</v>
      </c>
      <c r="B520" s="123" t="s">
        <v>5504</v>
      </c>
      <c r="C520" s="124" t="s">
        <v>4193</v>
      </c>
      <c r="D520" s="125" t="s">
        <v>2957</v>
      </c>
      <c r="E520" s="124" t="s">
        <v>5634</v>
      </c>
      <c r="F520" s="124" t="s">
        <v>5928</v>
      </c>
      <c r="G520" s="124" t="s">
        <v>138</v>
      </c>
      <c r="H520" s="124" t="e">
        <v>#N/A</v>
      </c>
      <c r="I520" s="124" t="e">
        <v>#N/A</v>
      </c>
      <c r="J520" s="126">
        <v>41</v>
      </c>
      <c r="K520" s="127">
        <v>4121</v>
      </c>
      <c r="L520" s="124" t="s">
        <v>4160</v>
      </c>
      <c r="M520" s="128" t="s">
        <v>3038</v>
      </c>
      <c r="N520" s="128"/>
      <c r="O520" s="129">
        <v>12.3</v>
      </c>
      <c r="P520" s="129">
        <v>0.11</v>
      </c>
      <c r="Q520" s="130">
        <v>4121</v>
      </c>
      <c r="R520" s="129">
        <v>1500000</v>
      </c>
      <c r="S520" s="129">
        <v>29000</v>
      </c>
      <c r="T520" s="128" t="s">
        <v>2948</v>
      </c>
      <c r="U520" s="128" t="s">
        <v>4194</v>
      </c>
      <c r="V520" s="131"/>
      <c r="W520" s="132"/>
    </row>
    <row r="521" spans="1:23" ht="30" customHeight="1" x14ac:dyDescent="0.3">
      <c r="A521" s="122">
        <v>412139</v>
      </c>
      <c r="B521" s="123" t="s">
        <v>5505</v>
      </c>
      <c r="C521" s="124" t="s">
        <v>4195</v>
      </c>
      <c r="D521" s="125" t="s">
        <v>2957</v>
      </c>
      <c r="E521" s="124" t="s">
        <v>5635</v>
      </c>
      <c r="F521" s="124" t="s">
        <v>5928</v>
      </c>
      <c r="G521" s="124" t="s">
        <v>138</v>
      </c>
      <c r="H521" s="124" t="e">
        <v>#N/A</v>
      </c>
      <c r="I521" s="124" t="e">
        <v>#N/A</v>
      </c>
      <c r="J521" s="126">
        <v>41</v>
      </c>
      <c r="K521" s="127">
        <v>4111</v>
      </c>
      <c r="L521" s="124" t="s">
        <v>4152</v>
      </c>
      <c r="M521" s="128" t="s">
        <v>4153</v>
      </c>
      <c r="N521" s="128"/>
      <c r="O521" s="129">
        <v>80.459999999999994</v>
      </c>
      <c r="P521" s="129">
        <v>4.01</v>
      </c>
      <c r="Q521" s="130">
        <v>4111</v>
      </c>
      <c r="R521" s="129">
        <v>100000</v>
      </c>
      <c r="S521" s="129">
        <v>8400</v>
      </c>
      <c r="T521" s="128" t="s">
        <v>2948</v>
      </c>
      <c r="U521" s="128" t="s">
        <v>4196</v>
      </c>
      <c r="V521" s="131"/>
      <c r="W521" s="132"/>
    </row>
    <row r="522" spans="1:23" ht="30" customHeight="1" x14ac:dyDescent="0.3">
      <c r="A522" s="122">
        <v>412240</v>
      </c>
      <c r="B522" s="123" t="s">
        <v>1682</v>
      </c>
      <c r="C522" s="124" t="s">
        <v>4197</v>
      </c>
      <c r="D522" s="125" t="s">
        <v>2957</v>
      </c>
      <c r="E522" s="124" t="s">
        <v>1683</v>
      </c>
      <c r="F522" s="124" t="s">
        <v>5928</v>
      </c>
      <c r="G522" s="124" t="s">
        <v>138</v>
      </c>
      <c r="H522" s="124" t="e">
        <v>#N/A</v>
      </c>
      <c r="I522" s="124" t="e">
        <v>#N/A</v>
      </c>
      <c r="J522" s="126">
        <v>41</v>
      </c>
      <c r="K522" s="127">
        <v>4112</v>
      </c>
      <c r="L522" s="124" t="s">
        <v>4176</v>
      </c>
      <c r="M522" s="128" t="s">
        <v>4153</v>
      </c>
      <c r="N522" s="128"/>
      <c r="O522" s="129">
        <v>61.42</v>
      </c>
      <c r="P522" s="129">
        <v>1.53</v>
      </c>
      <c r="Q522" s="130">
        <v>4112</v>
      </c>
      <c r="R522" s="129">
        <v>10000000</v>
      </c>
      <c r="S522" s="129">
        <v>100000</v>
      </c>
      <c r="T522" s="128" t="s">
        <v>2948</v>
      </c>
      <c r="U522" s="128" t="s">
        <v>4198</v>
      </c>
      <c r="V522" s="131"/>
      <c r="W522" s="132"/>
    </row>
    <row r="523" spans="1:23" ht="30" customHeight="1" x14ac:dyDescent="0.3">
      <c r="A523" s="133">
        <v>412241</v>
      </c>
      <c r="B523" s="123" t="s">
        <v>5506</v>
      </c>
      <c r="C523" s="124" t="s">
        <v>5930</v>
      </c>
      <c r="D523" s="125" t="s">
        <v>2957</v>
      </c>
      <c r="E523" s="124" t="s">
        <v>5636</v>
      </c>
      <c r="F523" s="124"/>
      <c r="G523" s="124" t="s">
        <v>138</v>
      </c>
      <c r="H523" s="124" t="e">
        <v>#N/A</v>
      </c>
      <c r="I523" s="124" t="e">
        <v>#N/A</v>
      </c>
      <c r="J523" s="128">
        <v>41</v>
      </c>
      <c r="K523" s="127">
        <v>4111</v>
      </c>
      <c r="L523" s="124" t="s">
        <v>4152</v>
      </c>
      <c r="M523" s="128" t="s">
        <v>4153</v>
      </c>
      <c r="N523" s="128"/>
      <c r="O523" s="129">
        <v>80.459999999999994</v>
      </c>
      <c r="P523" s="129">
        <v>4.01</v>
      </c>
      <c r="Q523" s="128"/>
      <c r="R523" s="134"/>
      <c r="S523" s="134"/>
      <c r="T523" s="128"/>
      <c r="U523" s="128"/>
      <c r="V523" s="131"/>
      <c r="W523" s="132"/>
    </row>
    <row r="524" spans="1:23" ht="30" customHeight="1" x14ac:dyDescent="0.3">
      <c r="A524" s="122">
        <v>412350</v>
      </c>
      <c r="B524" s="123" t="s">
        <v>1684</v>
      </c>
      <c r="C524" s="124" t="s">
        <v>4199</v>
      </c>
      <c r="D524" s="125" t="s">
        <v>2957</v>
      </c>
      <c r="E524" s="124" t="s">
        <v>1685</v>
      </c>
      <c r="F524" s="124"/>
      <c r="G524" s="124" t="s">
        <v>138</v>
      </c>
      <c r="H524" s="124" t="e">
        <v>#N/A</v>
      </c>
      <c r="I524" s="124" t="e">
        <v>#N/A</v>
      </c>
      <c r="J524" s="126">
        <v>41</v>
      </c>
      <c r="K524" s="127">
        <v>4121</v>
      </c>
      <c r="L524" s="124" t="s">
        <v>4160</v>
      </c>
      <c r="M524" s="128" t="s">
        <v>3038</v>
      </c>
      <c r="N524" s="128"/>
      <c r="O524" s="129">
        <v>12.3</v>
      </c>
      <c r="P524" s="129">
        <v>0.11</v>
      </c>
      <c r="Q524" s="130">
        <v>4121</v>
      </c>
      <c r="R524" s="129">
        <v>1500000</v>
      </c>
      <c r="S524" s="129">
        <v>29000</v>
      </c>
      <c r="T524" s="128" t="s">
        <v>2948</v>
      </c>
      <c r="U524" s="128" t="s">
        <v>4200</v>
      </c>
      <c r="V524" s="131"/>
      <c r="W524" s="132">
        <v>41235</v>
      </c>
    </row>
    <row r="525" spans="1:23" ht="30" customHeight="1" x14ac:dyDescent="0.3">
      <c r="A525" s="122">
        <v>421220</v>
      </c>
      <c r="B525" s="123" t="s">
        <v>1686</v>
      </c>
      <c r="C525" s="124" t="s">
        <v>5931</v>
      </c>
      <c r="D525" s="125" t="s">
        <v>3017</v>
      </c>
      <c r="E525" s="124" t="s">
        <v>5637</v>
      </c>
      <c r="F525" s="124"/>
      <c r="G525" s="124" t="s">
        <v>138</v>
      </c>
      <c r="H525" s="124"/>
      <c r="I525" s="124"/>
      <c r="J525" s="128">
        <v>42</v>
      </c>
      <c r="K525" s="127">
        <v>4211</v>
      </c>
      <c r="L525" s="124" t="s">
        <v>4201</v>
      </c>
      <c r="M525" s="128" t="s">
        <v>112</v>
      </c>
      <c r="N525" s="128"/>
      <c r="O525" s="129">
        <v>837</v>
      </c>
      <c r="P525" s="129">
        <v>3.2</v>
      </c>
      <c r="Q525" s="130">
        <v>4211</v>
      </c>
      <c r="R525" s="129">
        <v>40000</v>
      </c>
      <c r="S525" s="129">
        <v>3600</v>
      </c>
      <c r="T525" s="128" t="s">
        <v>2948</v>
      </c>
      <c r="U525" s="128"/>
      <c r="V525" s="131"/>
      <c r="W525" s="132"/>
    </row>
    <row r="526" spans="1:23" ht="30" customHeight="1" x14ac:dyDescent="0.3">
      <c r="A526" s="133">
        <v>421370</v>
      </c>
      <c r="B526" s="123" t="s">
        <v>5507</v>
      </c>
      <c r="C526" s="124"/>
      <c r="D526" s="125" t="s">
        <v>112</v>
      </c>
      <c r="E526" s="124" t="s">
        <v>5638</v>
      </c>
      <c r="F526" s="124"/>
      <c r="G526" s="124" t="s">
        <v>138</v>
      </c>
      <c r="H526" s="124" t="e">
        <v>#N/A</v>
      </c>
      <c r="I526" s="124" t="e">
        <v>#N/A</v>
      </c>
      <c r="J526" s="128">
        <v>42</v>
      </c>
      <c r="K526" s="127">
        <v>4222</v>
      </c>
      <c r="L526" s="124" t="s">
        <v>5932</v>
      </c>
      <c r="M526" s="128" t="s">
        <v>112</v>
      </c>
      <c r="N526" s="128"/>
      <c r="O526" s="129" t="e">
        <v>#N/A</v>
      </c>
      <c r="P526" s="129" t="e">
        <v>#N/A</v>
      </c>
      <c r="Q526" s="128"/>
      <c r="R526" s="134"/>
      <c r="S526" s="134"/>
      <c r="T526" s="128"/>
      <c r="U526" s="128"/>
      <c r="V526" s="131"/>
      <c r="W526" s="132"/>
    </row>
    <row r="527" spans="1:23" ht="30" customHeight="1" x14ac:dyDescent="0.3">
      <c r="A527" s="122">
        <v>421480</v>
      </c>
      <c r="B527" s="123" t="s">
        <v>1687</v>
      </c>
      <c r="C527" s="124" t="s">
        <v>4202</v>
      </c>
      <c r="D527" s="125" t="s">
        <v>3017</v>
      </c>
      <c r="E527" s="124" t="s">
        <v>1688</v>
      </c>
      <c r="F527" s="124"/>
      <c r="G527" s="124" t="s">
        <v>138</v>
      </c>
      <c r="H527" s="124" t="e">
        <v>#N/A</v>
      </c>
      <c r="I527" s="124" t="e">
        <v>#N/A</v>
      </c>
      <c r="J527" s="126">
        <v>42</v>
      </c>
      <c r="K527" s="127">
        <v>4211</v>
      </c>
      <c r="L527" s="124" t="s">
        <v>4201</v>
      </c>
      <c r="M527" s="128" t="s">
        <v>112</v>
      </c>
      <c r="N527" s="128"/>
      <c r="O527" s="129">
        <v>837</v>
      </c>
      <c r="P527" s="129">
        <v>3.2</v>
      </c>
      <c r="Q527" s="130">
        <v>4211</v>
      </c>
      <c r="R527" s="129">
        <v>40000</v>
      </c>
      <c r="S527" s="129">
        <v>3600</v>
      </c>
      <c r="T527" s="128" t="s">
        <v>2948</v>
      </c>
      <c r="U527" s="128" t="s">
        <v>4203</v>
      </c>
      <c r="V527" s="131"/>
      <c r="W527" s="132">
        <v>42148</v>
      </c>
    </row>
    <row r="528" spans="1:23" ht="30" customHeight="1" x14ac:dyDescent="0.3">
      <c r="A528" s="122">
        <v>421820</v>
      </c>
      <c r="B528" s="123" t="s">
        <v>1689</v>
      </c>
      <c r="C528" s="124" t="s">
        <v>4204</v>
      </c>
      <c r="D528" s="125" t="s">
        <v>3017</v>
      </c>
      <c r="E528" s="124" t="s">
        <v>1690</v>
      </c>
      <c r="F528" s="124"/>
      <c r="G528" s="124" t="s">
        <v>138</v>
      </c>
      <c r="H528" s="124" t="e">
        <v>#N/A</v>
      </c>
      <c r="I528" s="124" t="e">
        <v>#N/A</v>
      </c>
      <c r="J528" s="126">
        <v>42</v>
      </c>
      <c r="K528" s="127">
        <v>4211</v>
      </c>
      <c r="L528" s="124" t="s">
        <v>4201</v>
      </c>
      <c r="M528" s="128" t="s">
        <v>112</v>
      </c>
      <c r="N528" s="128"/>
      <c r="O528" s="129">
        <v>837</v>
      </c>
      <c r="P528" s="129">
        <v>3.2</v>
      </c>
      <c r="Q528" s="130">
        <v>4211</v>
      </c>
      <c r="R528" s="129">
        <v>40000</v>
      </c>
      <c r="S528" s="129">
        <v>3600</v>
      </c>
      <c r="T528" s="128" t="s">
        <v>2948</v>
      </c>
      <c r="U528" s="128" t="s">
        <v>4205</v>
      </c>
      <c r="V528" s="131"/>
      <c r="W528" s="132">
        <v>42182</v>
      </c>
    </row>
    <row r="529" spans="1:23" ht="30" customHeight="1" x14ac:dyDescent="0.3">
      <c r="A529" s="122">
        <v>422253</v>
      </c>
      <c r="B529" s="123" t="s">
        <v>1691</v>
      </c>
      <c r="C529" s="124" t="s">
        <v>4206</v>
      </c>
      <c r="D529" s="125" t="s">
        <v>3017</v>
      </c>
      <c r="E529" s="124" t="s">
        <v>1692</v>
      </c>
      <c r="F529" s="124"/>
      <c r="G529" s="124" t="s">
        <v>1693</v>
      </c>
      <c r="H529" s="124" t="s">
        <v>5729</v>
      </c>
      <c r="I529" s="124" t="s">
        <v>5833</v>
      </c>
      <c r="J529" s="126">
        <v>42</v>
      </c>
      <c r="K529" s="127">
        <v>4221</v>
      </c>
      <c r="L529" s="124" t="s">
        <v>4207</v>
      </c>
      <c r="M529" s="128" t="s">
        <v>112</v>
      </c>
      <c r="N529" s="128"/>
      <c r="O529" s="129">
        <v>1028</v>
      </c>
      <c r="P529" s="129">
        <v>3.25</v>
      </c>
      <c r="Q529" s="130">
        <v>4221</v>
      </c>
      <c r="R529" s="129">
        <v>36000</v>
      </c>
      <c r="S529" s="129">
        <v>1900</v>
      </c>
      <c r="T529" s="128" t="s">
        <v>2948</v>
      </c>
      <c r="U529" s="128" t="s">
        <v>4208</v>
      </c>
      <c r="V529" s="131" t="s">
        <v>4209</v>
      </c>
      <c r="W529" s="132">
        <v>42135</v>
      </c>
    </row>
    <row r="530" spans="1:23" ht="30" customHeight="1" x14ac:dyDescent="0.3">
      <c r="A530" s="122">
        <v>422256</v>
      </c>
      <c r="B530" s="123" t="s">
        <v>1694</v>
      </c>
      <c r="C530" s="124" t="s">
        <v>4210</v>
      </c>
      <c r="D530" s="125" t="s">
        <v>3017</v>
      </c>
      <c r="E530" s="124" t="s">
        <v>1695</v>
      </c>
      <c r="F530" s="124"/>
      <c r="G530" s="124" t="s">
        <v>1696</v>
      </c>
      <c r="H530" s="124" t="s">
        <v>5729</v>
      </c>
      <c r="I530" s="124" t="s">
        <v>5833</v>
      </c>
      <c r="J530" s="126">
        <v>42</v>
      </c>
      <c r="K530" s="127">
        <v>4221</v>
      </c>
      <c r="L530" s="124" t="s">
        <v>4207</v>
      </c>
      <c r="M530" s="128" t="s">
        <v>112</v>
      </c>
      <c r="N530" s="128"/>
      <c r="O530" s="129">
        <v>1028</v>
      </c>
      <c r="P530" s="129">
        <v>3.25</v>
      </c>
      <c r="Q530" s="130">
        <v>4221</v>
      </c>
      <c r="R530" s="129">
        <v>36000</v>
      </c>
      <c r="S530" s="129">
        <v>1900</v>
      </c>
      <c r="T530" s="128" t="s">
        <v>2948</v>
      </c>
      <c r="U530" s="128" t="s">
        <v>4211</v>
      </c>
      <c r="V530" s="131">
        <v>42260</v>
      </c>
      <c r="W530" s="132">
        <v>42135</v>
      </c>
    </row>
    <row r="531" spans="1:23" ht="30" customHeight="1" x14ac:dyDescent="0.3">
      <c r="A531" s="122">
        <v>422257</v>
      </c>
      <c r="B531" s="123" t="s">
        <v>1697</v>
      </c>
      <c r="C531" s="124" t="s">
        <v>4212</v>
      </c>
      <c r="D531" s="125" t="s">
        <v>3017</v>
      </c>
      <c r="E531" s="124" t="s">
        <v>1698</v>
      </c>
      <c r="F531" s="124"/>
      <c r="G531" s="124" t="s">
        <v>1699</v>
      </c>
      <c r="H531" s="124" t="s">
        <v>5729</v>
      </c>
      <c r="I531" s="124" t="s">
        <v>5833</v>
      </c>
      <c r="J531" s="126">
        <v>42</v>
      </c>
      <c r="K531" s="127">
        <v>4221</v>
      </c>
      <c r="L531" s="124" t="s">
        <v>4207</v>
      </c>
      <c r="M531" s="128" t="s">
        <v>112</v>
      </c>
      <c r="N531" s="128"/>
      <c r="O531" s="129">
        <v>1028</v>
      </c>
      <c r="P531" s="129">
        <v>3.25</v>
      </c>
      <c r="Q531" s="130">
        <v>4221</v>
      </c>
      <c r="R531" s="129">
        <v>36000</v>
      </c>
      <c r="S531" s="129">
        <v>1900</v>
      </c>
      <c r="T531" s="128" t="s">
        <v>2948</v>
      </c>
      <c r="U531" s="128" t="s">
        <v>4213</v>
      </c>
      <c r="V531" s="131" t="s">
        <v>4214</v>
      </c>
      <c r="W531" s="132">
        <v>42135</v>
      </c>
    </row>
    <row r="532" spans="1:23" ht="30" customHeight="1" x14ac:dyDescent="0.3">
      <c r="A532" s="122">
        <v>422258</v>
      </c>
      <c r="B532" s="123" t="s">
        <v>1700</v>
      </c>
      <c r="C532" s="124" t="s">
        <v>4215</v>
      </c>
      <c r="D532" s="125" t="s">
        <v>3017</v>
      </c>
      <c r="E532" s="124" t="s">
        <v>1701</v>
      </c>
      <c r="F532" s="124"/>
      <c r="G532" s="124" t="s">
        <v>1702</v>
      </c>
      <c r="H532" s="124" t="s">
        <v>5729</v>
      </c>
      <c r="I532" s="124" t="s">
        <v>5833</v>
      </c>
      <c r="J532" s="126">
        <v>42</v>
      </c>
      <c r="K532" s="127">
        <v>4221</v>
      </c>
      <c r="L532" s="124" t="s">
        <v>4207</v>
      </c>
      <c r="M532" s="128" t="s">
        <v>112</v>
      </c>
      <c r="N532" s="128"/>
      <c r="O532" s="129">
        <v>1028</v>
      </c>
      <c r="P532" s="129">
        <v>3.25</v>
      </c>
      <c r="Q532" s="130">
        <v>4221</v>
      </c>
      <c r="R532" s="129">
        <v>36000</v>
      </c>
      <c r="S532" s="129">
        <v>1900</v>
      </c>
      <c r="T532" s="128" t="s">
        <v>2948</v>
      </c>
      <c r="U532" s="128" t="s">
        <v>4216</v>
      </c>
      <c r="V532" s="131" t="s">
        <v>4217</v>
      </c>
      <c r="W532" s="132">
        <v>42135</v>
      </c>
    </row>
    <row r="533" spans="1:23" ht="30" customHeight="1" x14ac:dyDescent="0.3">
      <c r="A533" s="122">
        <v>422259</v>
      </c>
      <c r="B533" s="123" t="s">
        <v>1703</v>
      </c>
      <c r="C533" s="124" t="s">
        <v>4218</v>
      </c>
      <c r="D533" s="125" t="s">
        <v>3017</v>
      </c>
      <c r="E533" s="124" t="s">
        <v>1704</v>
      </c>
      <c r="F533" s="124"/>
      <c r="G533" s="124" t="s">
        <v>1705</v>
      </c>
      <c r="H533" s="124" t="s">
        <v>5729</v>
      </c>
      <c r="I533" s="124" t="s">
        <v>5833</v>
      </c>
      <c r="J533" s="126">
        <v>42</v>
      </c>
      <c r="K533" s="127">
        <v>4221</v>
      </c>
      <c r="L533" s="124" t="s">
        <v>4207</v>
      </c>
      <c r="M533" s="128" t="s">
        <v>112</v>
      </c>
      <c r="N533" s="128"/>
      <c r="O533" s="129">
        <v>1028</v>
      </c>
      <c r="P533" s="129">
        <v>3.25</v>
      </c>
      <c r="Q533" s="130">
        <v>4221</v>
      </c>
      <c r="R533" s="129">
        <v>36000</v>
      </c>
      <c r="S533" s="129">
        <v>1900</v>
      </c>
      <c r="T533" s="128" t="s">
        <v>2948</v>
      </c>
      <c r="U533" s="128" t="s">
        <v>4219</v>
      </c>
      <c r="V533" s="131">
        <v>42260</v>
      </c>
      <c r="W533" s="132">
        <v>42135</v>
      </c>
    </row>
    <row r="534" spans="1:23" ht="30" customHeight="1" x14ac:dyDescent="0.3">
      <c r="A534" s="122">
        <v>422264</v>
      </c>
      <c r="B534" s="123" t="s">
        <v>1706</v>
      </c>
      <c r="C534" s="124" t="s">
        <v>4220</v>
      </c>
      <c r="D534" s="125" t="s">
        <v>3017</v>
      </c>
      <c r="E534" s="124" t="s">
        <v>1707</v>
      </c>
      <c r="F534" s="124"/>
      <c r="G534" s="124" t="s">
        <v>1708</v>
      </c>
      <c r="H534" s="124" t="s">
        <v>5729</v>
      </c>
      <c r="I534" s="124" t="s">
        <v>5833</v>
      </c>
      <c r="J534" s="126">
        <v>42</v>
      </c>
      <c r="K534" s="127">
        <v>4221</v>
      </c>
      <c r="L534" s="124" t="s">
        <v>4207</v>
      </c>
      <c r="M534" s="128" t="s">
        <v>112</v>
      </c>
      <c r="N534" s="128"/>
      <c r="O534" s="129">
        <v>1028</v>
      </c>
      <c r="P534" s="129">
        <v>3.25</v>
      </c>
      <c r="Q534" s="130">
        <v>4221</v>
      </c>
      <c r="R534" s="129">
        <v>36000</v>
      </c>
      <c r="S534" s="129">
        <v>1900</v>
      </c>
      <c r="T534" s="128" t="s">
        <v>2948</v>
      </c>
      <c r="U534" s="128" t="s">
        <v>4221</v>
      </c>
      <c r="V534" s="131">
        <v>42280</v>
      </c>
      <c r="W534" s="132">
        <v>42135</v>
      </c>
    </row>
    <row r="535" spans="1:23" ht="30" customHeight="1" x14ac:dyDescent="0.3">
      <c r="A535" s="122">
        <v>422265</v>
      </c>
      <c r="B535" s="123" t="s">
        <v>1709</v>
      </c>
      <c r="C535" s="124" t="s">
        <v>4222</v>
      </c>
      <c r="D535" s="125" t="s">
        <v>3017</v>
      </c>
      <c r="E535" s="124" t="s">
        <v>1710</v>
      </c>
      <c r="F535" s="124"/>
      <c r="G535" s="124" t="s">
        <v>1711</v>
      </c>
      <c r="H535" s="124" t="s">
        <v>5729</v>
      </c>
      <c r="I535" s="124" t="s">
        <v>5833</v>
      </c>
      <c r="J535" s="126">
        <v>44</v>
      </c>
      <c r="K535" s="127">
        <v>4421</v>
      </c>
      <c r="L535" s="124" t="s">
        <v>3943</v>
      </c>
      <c r="M535" s="128" t="s">
        <v>112</v>
      </c>
      <c r="N535" s="128" t="s">
        <v>3780</v>
      </c>
      <c r="O535" s="129">
        <v>330</v>
      </c>
      <c r="P535" s="129">
        <v>2.79</v>
      </c>
      <c r="Q535" s="130">
        <v>4421</v>
      </c>
      <c r="R535" s="129">
        <v>1500000</v>
      </c>
      <c r="S535" s="129">
        <v>18000</v>
      </c>
      <c r="T535" s="128" t="s">
        <v>2948</v>
      </c>
      <c r="U535" s="128" t="s">
        <v>4223</v>
      </c>
      <c r="V535" s="131">
        <v>44288</v>
      </c>
      <c r="W535" s="132">
        <v>44110</v>
      </c>
    </row>
    <row r="536" spans="1:23" ht="30" customHeight="1" x14ac:dyDescent="0.3">
      <c r="A536" s="122">
        <v>422271</v>
      </c>
      <c r="B536" s="123" t="s">
        <v>1712</v>
      </c>
      <c r="C536" s="124" t="s">
        <v>4224</v>
      </c>
      <c r="D536" s="125" t="s">
        <v>3017</v>
      </c>
      <c r="E536" s="124" t="s">
        <v>1713</v>
      </c>
      <c r="F536" s="124"/>
      <c r="G536" s="124" t="s">
        <v>1714</v>
      </c>
      <c r="H536" s="124" t="s">
        <v>5729</v>
      </c>
      <c r="I536" s="124" t="s">
        <v>5833</v>
      </c>
      <c r="J536" s="126">
        <v>42</v>
      </c>
      <c r="K536" s="127">
        <v>4221</v>
      </c>
      <c r="L536" s="124" t="s">
        <v>4207</v>
      </c>
      <c r="M536" s="128" t="s">
        <v>112</v>
      </c>
      <c r="N536" s="128"/>
      <c r="O536" s="129">
        <v>1028</v>
      </c>
      <c r="P536" s="129">
        <v>3.25</v>
      </c>
      <c r="Q536" s="130">
        <v>4221</v>
      </c>
      <c r="R536" s="129">
        <v>36000</v>
      </c>
      <c r="S536" s="129">
        <v>1900</v>
      </c>
      <c r="T536" s="128" t="s">
        <v>2948</v>
      </c>
      <c r="U536" s="128" t="s">
        <v>4225</v>
      </c>
      <c r="V536" s="131">
        <v>42280</v>
      </c>
      <c r="W536" s="132">
        <v>42135</v>
      </c>
    </row>
    <row r="537" spans="1:23" ht="30" customHeight="1" x14ac:dyDescent="0.3">
      <c r="A537" s="122">
        <v>422273</v>
      </c>
      <c r="B537" s="123" t="s">
        <v>1715</v>
      </c>
      <c r="C537" s="124" t="s">
        <v>4226</v>
      </c>
      <c r="D537" s="125" t="s">
        <v>3017</v>
      </c>
      <c r="E537" s="124" t="s">
        <v>1716</v>
      </c>
      <c r="F537" s="124"/>
      <c r="G537" s="124" t="s">
        <v>1717</v>
      </c>
      <c r="H537" s="124" t="s">
        <v>5729</v>
      </c>
      <c r="I537" s="124" t="s">
        <v>5833</v>
      </c>
      <c r="J537" s="126">
        <v>42</v>
      </c>
      <c r="K537" s="127">
        <v>4221</v>
      </c>
      <c r="L537" s="124" t="s">
        <v>4207</v>
      </c>
      <c r="M537" s="128" t="s">
        <v>112</v>
      </c>
      <c r="N537" s="128"/>
      <c r="O537" s="129">
        <v>1028</v>
      </c>
      <c r="P537" s="129">
        <v>3.25</v>
      </c>
      <c r="Q537" s="130">
        <v>4221</v>
      </c>
      <c r="R537" s="129">
        <v>36000</v>
      </c>
      <c r="S537" s="129">
        <v>1900</v>
      </c>
      <c r="T537" s="128" t="s">
        <v>2948</v>
      </c>
      <c r="U537" s="128" t="s">
        <v>4227</v>
      </c>
      <c r="V537" s="131">
        <v>42280</v>
      </c>
      <c r="W537" s="132">
        <v>42135</v>
      </c>
    </row>
    <row r="538" spans="1:23" ht="30" customHeight="1" x14ac:dyDescent="0.3">
      <c r="A538" s="122">
        <v>422275</v>
      </c>
      <c r="B538" s="123" t="s">
        <v>785</v>
      </c>
      <c r="C538" s="124" t="s">
        <v>3373</v>
      </c>
      <c r="D538" s="125" t="s">
        <v>2957</v>
      </c>
      <c r="E538" s="124" t="s">
        <v>786</v>
      </c>
      <c r="F538" s="136"/>
      <c r="G538" s="124" t="s">
        <v>1718</v>
      </c>
      <c r="H538" s="124" t="s">
        <v>5729</v>
      </c>
      <c r="I538" s="124" t="s">
        <v>5833</v>
      </c>
      <c r="J538" s="126">
        <v>14</v>
      </c>
      <c r="K538" s="127">
        <v>1494</v>
      </c>
      <c r="L538" s="124" t="s">
        <v>3374</v>
      </c>
      <c r="M538" s="128" t="s">
        <v>3006</v>
      </c>
      <c r="N538" s="128"/>
      <c r="O538" s="129">
        <v>74009.72</v>
      </c>
      <c r="P538" s="129">
        <v>150.31</v>
      </c>
      <c r="Q538" s="130">
        <v>1494</v>
      </c>
      <c r="R538" s="129">
        <v>10</v>
      </c>
      <c r="S538" s="129">
        <v>1</v>
      </c>
      <c r="T538" s="128" t="s">
        <v>2948</v>
      </c>
      <c r="U538" s="128"/>
      <c r="V538" s="131"/>
      <c r="W538" s="132"/>
    </row>
    <row r="539" spans="1:23" ht="30" customHeight="1" x14ac:dyDescent="0.3">
      <c r="A539" s="122">
        <v>425199</v>
      </c>
      <c r="B539" s="123" t="s">
        <v>1719</v>
      </c>
      <c r="C539" s="124" t="s">
        <v>4228</v>
      </c>
      <c r="D539" s="125" t="s">
        <v>2944</v>
      </c>
      <c r="E539" s="124" t="s">
        <v>1720</v>
      </c>
      <c r="F539" s="124"/>
      <c r="G539" s="124" t="s">
        <v>1721</v>
      </c>
      <c r="H539" s="124" t="s">
        <v>5729</v>
      </c>
      <c r="I539" s="124" t="s">
        <v>5833</v>
      </c>
      <c r="J539" s="126">
        <v>42</v>
      </c>
      <c r="K539" s="127">
        <v>8526</v>
      </c>
      <c r="L539" s="124" t="s">
        <v>3135</v>
      </c>
      <c r="M539" s="128" t="s">
        <v>2946</v>
      </c>
      <c r="N539" s="128"/>
      <c r="O539" s="129">
        <v>76.33</v>
      </c>
      <c r="P539" s="129">
        <v>1.8</v>
      </c>
      <c r="Q539" s="130">
        <v>4251</v>
      </c>
      <c r="R539" s="129">
        <v>190000</v>
      </c>
      <c r="S539" s="129">
        <v>2600</v>
      </c>
      <c r="T539" s="128" t="s">
        <v>2948</v>
      </c>
      <c r="U539" s="128" t="s">
        <v>4229</v>
      </c>
      <c r="V539" s="131">
        <v>42510</v>
      </c>
      <c r="W539" s="132">
        <v>42510</v>
      </c>
    </row>
    <row r="540" spans="1:23" ht="30" customHeight="1" x14ac:dyDescent="0.3">
      <c r="A540" s="122">
        <v>432283</v>
      </c>
      <c r="B540" s="123" t="s">
        <v>1722</v>
      </c>
      <c r="C540" s="124" t="s">
        <v>4230</v>
      </c>
      <c r="D540" s="125" t="s">
        <v>3017</v>
      </c>
      <c r="E540" s="124" t="s">
        <v>1723</v>
      </c>
      <c r="F540" s="124" t="s">
        <v>4231</v>
      </c>
      <c r="G540" s="124" t="s">
        <v>1724</v>
      </c>
      <c r="H540" s="124" t="s">
        <v>5933</v>
      </c>
      <c r="I540" s="124" t="s">
        <v>5716</v>
      </c>
      <c r="J540" s="126">
        <v>43</v>
      </c>
      <c r="K540" s="127">
        <v>4321</v>
      </c>
      <c r="L540" s="124" t="s">
        <v>4232</v>
      </c>
      <c r="M540" s="128" t="s">
        <v>112</v>
      </c>
      <c r="N540" s="128"/>
      <c r="O540" s="129">
        <v>655.51</v>
      </c>
      <c r="P540" s="129">
        <v>4.5599999999999996</v>
      </c>
      <c r="Q540" s="130">
        <v>4321</v>
      </c>
      <c r="R540" s="129">
        <v>190000</v>
      </c>
      <c r="S540" s="129">
        <v>15000</v>
      </c>
      <c r="T540" s="128" t="s">
        <v>2948</v>
      </c>
      <c r="U540" s="128" t="s">
        <v>4233</v>
      </c>
      <c r="V540" s="131">
        <v>43211</v>
      </c>
      <c r="W540" s="132">
        <v>74024</v>
      </c>
    </row>
    <row r="541" spans="1:23" ht="30" customHeight="1" x14ac:dyDescent="0.3">
      <c r="A541" s="122">
        <v>441100</v>
      </c>
      <c r="B541" s="123" t="s">
        <v>1725</v>
      </c>
      <c r="C541" s="124" t="s">
        <v>4234</v>
      </c>
      <c r="D541" s="125" t="s">
        <v>3017</v>
      </c>
      <c r="E541" s="124" t="s">
        <v>5639</v>
      </c>
      <c r="F541" s="124"/>
      <c r="G541" s="124" t="s">
        <v>138</v>
      </c>
      <c r="H541" s="124" t="e">
        <v>#N/A</v>
      </c>
      <c r="I541" s="124" t="e">
        <v>#N/A</v>
      </c>
      <c r="J541" s="126">
        <v>44</v>
      </c>
      <c r="K541" s="127">
        <v>4421</v>
      </c>
      <c r="L541" s="124" t="s">
        <v>3943</v>
      </c>
      <c r="M541" s="128" t="s">
        <v>112</v>
      </c>
      <c r="N541" s="128"/>
      <c r="O541" s="129">
        <v>330</v>
      </c>
      <c r="P541" s="129">
        <v>2.79</v>
      </c>
      <c r="Q541" s="130">
        <v>4421</v>
      </c>
      <c r="R541" s="129">
        <v>1500000</v>
      </c>
      <c r="S541" s="129">
        <v>18000</v>
      </c>
      <c r="T541" s="128" t="s">
        <v>2948</v>
      </c>
      <c r="U541" s="128" t="s">
        <v>4235</v>
      </c>
      <c r="V541" s="131"/>
      <c r="W541" s="132">
        <v>44110</v>
      </c>
    </row>
    <row r="542" spans="1:23" ht="30" customHeight="1" x14ac:dyDescent="0.3">
      <c r="A542" s="122">
        <v>441257</v>
      </c>
      <c r="B542" s="123" t="s">
        <v>1726</v>
      </c>
      <c r="C542" s="124" t="s">
        <v>4236</v>
      </c>
      <c r="D542" s="125" t="s">
        <v>3017</v>
      </c>
      <c r="E542" s="124" t="s">
        <v>1727</v>
      </c>
      <c r="F542" s="124"/>
      <c r="G542" s="124" t="s">
        <v>1728</v>
      </c>
      <c r="H542" s="124" t="s">
        <v>5730</v>
      </c>
      <c r="I542" s="124" t="s">
        <v>5833</v>
      </c>
      <c r="J542" s="126">
        <v>44</v>
      </c>
      <c r="K542" s="127">
        <v>4413</v>
      </c>
      <c r="L542" s="124" t="s">
        <v>4237</v>
      </c>
      <c r="M542" s="128" t="s">
        <v>112</v>
      </c>
      <c r="N542" s="128"/>
      <c r="O542" s="129">
        <v>641.04</v>
      </c>
      <c r="P542" s="129">
        <v>4.74</v>
      </c>
      <c r="Q542" s="130">
        <v>4413</v>
      </c>
      <c r="R542" s="129">
        <v>100000</v>
      </c>
      <c r="S542" s="129">
        <v>11000</v>
      </c>
      <c r="T542" s="128" t="s">
        <v>2948</v>
      </c>
      <c r="U542" s="128" t="s">
        <v>4238</v>
      </c>
      <c r="V542" s="131">
        <v>44135</v>
      </c>
      <c r="W542" s="132">
        <v>21199</v>
      </c>
    </row>
    <row r="543" spans="1:23" ht="30" customHeight="1" x14ac:dyDescent="0.3">
      <c r="A543" s="122">
        <v>441628</v>
      </c>
      <c r="B543" s="123" t="s">
        <v>1729</v>
      </c>
      <c r="C543" s="124" t="s">
        <v>4239</v>
      </c>
      <c r="D543" s="125" t="s">
        <v>2957</v>
      </c>
      <c r="E543" s="124" t="s">
        <v>1730</v>
      </c>
      <c r="F543" s="124"/>
      <c r="G543" s="124" t="s">
        <v>1731</v>
      </c>
      <c r="H543" s="124" t="s">
        <v>5730</v>
      </c>
      <c r="I543" s="124" t="s">
        <v>2973</v>
      </c>
      <c r="J543" s="126">
        <v>44</v>
      </c>
      <c r="K543" s="127">
        <v>4412</v>
      </c>
      <c r="L543" s="124" t="s">
        <v>4240</v>
      </c>
      <c r="M543" s="128" t="s">
        <v>112</v>
      </c>
      <c r="N543" s="128"/>
      <c r="O543" s="129">
        <v>223.3</v>
      </c>
      <c r="P543" s="129">
        <v>1.01</v>
      </c>
      <c r="Q543" s="130">
        <v>4412</v>
      </c>
      <c r="R543" s="129">
        <v>250000</v>
      </c>
      <c r="S543" s="129">
        <v>21000</v>
      </c>
      <c r="T543" s="128" t="s">
        <v>2948</v>
      </c>
      <c r="U543" s="128" t="s">
        <v>4241</v>
      </c>
      <c r="V543" s="131">
        <v>44110</v>
      </c>
      <c r="W543" s="132"/>
    </row>
    <row r="544" spans="1:23" ht="30" customHeight="1" x14ac:dyDescent="0.3">
      <c r="A544" s="122">
        <v>441758</v>
      </c>
      <c r="B544" s="123" t="s">
        <v>1732</v>
      </c>
      <c r="C544" s="124" t="s">
        <v>4242</v>
      </c>
      <c r="D544" s="125" t="s">
        <v>3017</v>
      </c>
      <c r="E544" s="124" t="s">
        <v>5640</v>
      </c>
      <c r="F544" s="124"/>
      <c r="G544" s="124" t="s">
        <v>1733</v>
      </c>
      <c r="H544" s="124" t="s">
        <v>5730</v>
      </c>
      <c r="I544" s="124" t="s">
        <v>2973</v>
      </c>
      <c r="J544" s="126">
        <v>44</v>
      </c>
      <c r="K544" s="127">
        <v>4411</v>
      </c>
      <c r="L544" s="124" t="s">
        <v>3335</v>
      </c>
      <c r="M544" s="128" t="s">
        <v>112</v>
      </c>
      <c r="N544" s="128"/>
      <c r="O544" s="129">
        <v>371</v>
      </c>
      <c r="P544" s="129">
        <v>2.2599999999999998</v>
      </c>
      <c r="Q544" s="130">
        <v>4411</v>
      </c>
      <c r="R544" s="129">
        <v>1400000</v>
      </c>
      <c r="S544" s="129">
        <v>47000</v>
      </c>
      <c r="T544" s="128" t="s">
        <v>2948</v>
      </c>
      <c r="U544" s="128" t="s">
        <v>4243</v>
      </c>
      <c r="V544" s="131">
        <v>44110</v>
      </c>
      <c r="W544" s="132"/>
    </row>
    <row r="545" spans="1:23" ht="30" customHeight="1" x14ac:dyDescent="0.3">
      <c r="A545" s="122">
        <v>442257</v>
      </c>
      <c r="B545" s="123" t="s">
        <v>1734</v>
      </c>
      <c r="C545" s="124" t="s">
        <v>4244</v>
      </c>
      <c r="D545" s="125" t="s">
        <v>3017</v>
      </c>
      <c r="E545" s="124" t="s">
        <v>1735</v>
      </c>
      <c r="F545" s="124" t="s">
        <v>5934</v>
      </c>
      <c r="G545" s="124" t="s">
        <v>1736</v>
      </c>
      <c r="H545" s="124" t="s">
        <v>5730</v>
      </c>
      <c r="I545" s="124" t="s">
        <v>5833</v>
      </c>
      <c r="J545" s="126">
        <v>44</v>
      </c>
      <c r="K545" s="127">
        <v>4423</v>
      </c>
      <c r="L545" s="124" t="s">
        <v>3779</v>
      </c>
      <c r="M545" s="128" t="s">
        <v>112</v>
      </c>
      <c r="N545" s="128" t="s">
        <v>3780</v>
      </c>
      <c r="O545" s="129">
        <v>693.84</v>
      </c>
      <c r="P545" s="129">
        <v>6.07</v>
      </c>
      <c r="Q545" s="130">
        <v>4423</v>
      </c>
      <c r="R545" s="129">
        <v>190000</v>
      </c>
      <c r="S545" s="129">
        <v>1900</v>
      </c>
      <c r="T545" s="128" t="s">
        <v>2948</v>
      </c>
      <c r="U545" s="128" t="s">
        <v>4245</v>
      </c>
      <c r="V545" s="131" t="s">
        <v>4246</v>
      </c>
      <c r="W545" s="132">
        <v>44130</v>
      </c>
    </row>
    <row r="546" spans="1:23" ht="30" customHeight="1" x14ac:dyDescent="0.3">
      <c r="A546" s="122">
        <v>442258</v>
      </c>
      <c r="B546" s="123" t="s">
        <v>1737</v>
      </c>
      <c r="C546" s="124" t="s">
        <v>4247</v>
      </c>
      <c r="D546" s="125" t="s">
        <v>3017</v>
      </c>
      <c r="E546" s="124" t="s">
        <v>5641</v>
      </c>
      <c r="F546" s="124" t="s">
        <v>4248</v>
      </c>
      <c r="G546" s="124" t="s">
        <v>1738</v>
      </c>
      <c r="H546" s="124" t="s">
        <v>5716</v>
      </c>
      <c r="I546" s="124" t="s">
        <v>5730</v>
      </c>
      <c r="J546" s="126">
        <v>41</v>
      </c>
      <c r="K546" s="127">
        <v>4122</v>
      </c>
      <c r="L546" s="124" t="s">
        <v>3343</v>
      </c>
      <c r="M546" s="128" t="s">
        <v>112</v>
      </c>
      <c r="N546" s="128"/>
      <c r="O546" s="129">
        <v>522.78</v>
      </c>
      <c r="P546" s="129">
        <v>0.91</v>
      </c>
      <c r="Q546" s="130">
        <v>4122</v>
      </c>
      <c r="R546" s="129">
        <v>14000</v>
      </c>
      <c r="S546" s="129">
        <v>1700</v>
      </c>
      <c r="T546" s="128" t="s">
        <v>2948</v>
      </c>
      <c r="U546" s="128" t="s">
        <v>4249</v>
      </c>
      <c r="V546" s="131"/>
      <c r="W546" s="132">
        <v>14187</v>
      </c>
    </row>
    <row r="547" spans="1:23" ht="30" customHeight="1" x14ac:dyDescent="0.3">
      <c r="A547" s="122">
        <v>442421</v>
      </c>
      <c r="B547" s="123" t="s">
        <v>1739</v>
      </c>
      <c r="C547" s="124" t="s">
        <v>4250</v>
      </c>
      <c r="D547" s="125" t="s">
        <v>3017</v>
      </c>
      <c r="E547" s="124" t="s">
        <v>1740</v>
      </c>
      <c r="F547" s="124"/>
      <c r="G547" s="124" t="s">
        <v>1741</v>
      </c>
      <c r="H547" s="124" t="s">
        <v>5716</v>
      </c>
      <c r="I547" s="124" t="s">
        <v>5730</v>
      </c>
      <c r="J547" s="126">
        <v>44</v>
      </c>
      <c r="K547" s="127">
        <v>4424</v>
      </c>
      <c r="L547" s="124" t="s">
        <v>4251</v>
      </c>
      <c r="M547" s="128" t="s">
        <v>112</v>
      </c>
      <c r="N547" s="128"/>
      <c r="O547" s="129">
        <v>147.43</v>
      </c>
      <c r="P547" s="129">
        <v>2.15</v>
      </c>
      <c r="Q547" s="130">
        <v>4424</v>
      </c>
      <c r="R547" s="129">
        <v>600000</v>
      </c>
      <c r="S547" s="129">
        <v>73000</v>
      </c>
      <c r="T547" s="128" t="s">
        <v>2948</v>
      </c>
      <c r="U547" s="128" t="s">
        <v>4252</v>
      </c>
      <c r="V547" s="131">
        <v>44230</v>
      </c>
      <c r="W547" s="132">
        <v>44120</v>
      </c>
    </row>
    <row r="548" spans="1:23" ht="30" customHeight="1" x14ac:dyDescent="0.3">
      <c r="A548" s="122">
        <v>442515</v>
      </c>
      <c r="B548" s="123" t="s">
        <v>1742</v>
      </c>
      <c r="C548" s="124" t="s">
        <v>4253</v>
      </c>
      <c r="D548" s="125" t="s">
        <v>3017</v>
      </c>
      <c r="E548" s="124" t="s">
        <v>1743</v>
      </c>
      <c r="F548" s="124" t="s">
        <v>5935</v>
      </c>
      <c r="G548" s="124" t="s">
        <v>1744</v>
      </c>
      <c r="H548" s="124" t="s">
        <v>5936</v>
      </c>
      <c r="I548" s="124" t="s">
        <v>2973</v>
      </c>
      <c r="J548" s="126">
        <v>53</v>
      </c>
      <c r="K548" s="127">
        <v>5306</v>
      </c>
      <c r="L548" s="124" t="s">
        <v>4254</v>
      </c>
      <c r="M548" s="128" t="s">
        <v>112</v>
      </c>
      <c r="N548" s="128"/>
      <c r="O548" s="129">
        <v>206.55</v>
      </c>
      <c r="P548" s="129">
        <v>3.47</v>
      </c>
      <c r="Q548" s="130">
        <v>5306</v>
      </c>
      <c r="R548" s="129">
        <v>310000</v>
      </c>
      <c r="S548" s="129">
        <v>10000</v>
      </c>
      <c r="T548" s="128" t="s">
        <v>2948</v>
      </c>
      <c r="U548" s="128" t="s">
        <v>1742</v>
      </c>
      <c r="V548" s="131">
        <v>53060</v>
      </c>
      <c r="W548" s="132" t="s">
        <v>4255</v>
      </c>
    </row>
    <row r="549" spans="1:23" ht="30" customHeight="1" x14ac:dyDescent="0.3">
      <c r="A549" s="122">
        <v>442621</v>
      </c>
      <c r="B549" s="123" t="s">
        <v>1745</v>
      </c>
      <c r="C549" s="124" t="s">
        <v>1745</v>
      </c>
      <c r="D549" s="125" t="s">
        <v>3017</v>
      </c>
      <c r="E549" s="124" t="s">
        <v>1746</v>
      </c>
      <c r="F549" s="124"/>
      <c r="G549" s="124" t="s">
        <v>1747</v>
      </c>
      <c r="H549" s="124" t="s">
        <v>5716</v>
      </c>
      <c r="I549" s="124" t="s">
        <v>2973</v>
      </c>
      <c r="J549" s="126">
        <v>44</v>
      </c>
      <c r="K549" s="127">
        <v>4426</v>
      </c>
      <c r="L549" s="124" t="s">
        <v>4256</v>
      </c>
      <c r="M549" s="128" t="s">
        <v>112</v>
      </c>
      <c r="N549" s="128"/>
      <c r="O549" s="129">
        <v>36.770000000000003</v>
      </c>
      <c r="P549" s="129">
        <v>1.1399999999999999</v>
      </c>
      <c r="Q549" s="130">
        <v>4426</v>
      </c>
      <c r="R549" s="129">
        <v>8000</v>
      </c>
      <c r="S549" s="129">
        <v>2000</v>
      </c>
      <c r="T549" s="128" t="s">
        <v>2948</v>
      </c>
      <c r="U549" s="128" t="s">
        <v>4257</v>
      </c>
      <c r="V549" s="131">
        <v>44216</v>
      </c>
      <c r="W549" s="132"/>
    </row>
    <row r="550" spans="1:23" ht="30" customHeight="1" x14ac:dyDescent="0.3">
      <c r="A550" s="122">
        <v>442628</v>
      </c>
      <c r="B550" s="123" t="s">
        <v>1748</v>
      </c>
      <c r="C550" s="124" t="s">
        <v>4258</v>
      </c>
      <c r="D550" s="125" t="s">
        <v>2957</v>
      </c>
      <c r="E550" s="124" t="s">
        <v>5642</v>
      </c>
      <c r="F550" s="124" t="s">
        <v>5937</v>
      </c>
      <c r="G550" s="124" t="s">
        <v>1749</v>
      </c>
      <c r="H550" s="124" t="s">
        <v>5730</v>
      </c>
      <c r="I550" s="124" t="s">
        <v>2973</v>
      </c>
      <c r="J550" s="126">
        <v>44</v>
      </c>
      <c r="K550" s="127">
        <v>4422</v>
      </c>
      <c r="L550" s="124" t="s">
        <v>3416</v>
      </c>
      <c r="M550" s="128" t="s">
        <v>112</v>
      </c>
      <c r="N550" s="128" t="s">
        <v>3780</v>
      </c>
      <c r="O550" s="129">
        <v>195.5</v>
      </c>
      <c r="P550" s="129">
        <v>1.49</v>
      </c>
      <c r="Q550" s="130">
        <v>4422</v>
      </c>
      <c r="R550" s="129">
        <v>400000</v>
      </c>
      <c r="S550" s="129">
        <v>5500</v>
      </c>
      <c r="T550" s="128" t="s">
        <v>2948</v>
      </c>
      <c r="U550" s="128" t="s">
        <v>4260</v>
      </c>
      <c r="V550" s="131">
        <v>44222</v>
      </c>
      <c r="W550" s="132">
        <v>44135</v>
      </c>
    </row>
    <row r="551" spans="1:23" ht="30" customHeight="1" x14ac:dyDescent="0.3">
      <c r="A551" s="122">
        <v>442758</v>
      </c>
      <c r="B551" s="123" t="s">
        <v>1750</v>
      </c>
      <c r="C551" s="124" t="s">
        <v>4261</v>
      </c>
      <c r="D551" s="125" t="s">
        <v>3017</v>
      </c>
      <c r="E551" s="124" t="s">
        <v>1751</v>
      </c>
      <c r="F551" s="124" t="s">
        <v>5937</v>
      </c>
      <c r="G551" s="124" t="s">
        <v>1752</v>
      </c>
      <c r="H551" s="124" t="s">
        <v>5730</v>
      </c>
      <c r="I551" s="124" t="s">
        <v>2973</v>
      </c>
      <c r="J551" s="126">
        <v>44</v>
      </c>
      <c r="K551" s="127">
        <v>4428</v>
      </c>
      <c r="L551" s="124" t="s">
        <v>4262</v>
      </c>
      <c r="M551" s="128" t="s">
        <v>112</v>
      </c>
      <c r="N551" s="128" t="s">
        <v>3780</v>
      </c>
      <c r="O551" s="129">
        <v>139.13</v>
      </c>
      <c r="P551" s="129">
        <v>2.4300000000000002</v>
      </c>
      <c r="Q551" s="130">
        <v>4428</v>
      </c>
      <c r="R551" s="129">
        <v>300000</v>
      </c>
      <c r="S551" s="129">
        <v>600</v>
      </c>
      <c r="T551" s="128" t="s">
        <v>2948</v>
      </c>
      <c r="U551" s="128" t="s">
        <v>4263</v>
      </c>
      <c r="V551" s="131">
        <v>44227</v>
      </c>
      <c r="W551" s="132"/>
    </row>
    <row r="552" spans="1:23" ht="30" customHeight="1" x14ac:dyDescent="0.3">
      <c r="A552" s="122">
        <v>442765</v>
      </c>
      <c r="B552" s="123" t="s">
        <v>1753</v>
      </c>
      <c r="C552" s="124" t="s">
        <v>4264</v>
      </c>
      <c r="D552" s="125" t="s">
        <v>3017</v>
      </c>
      <c r="E552" s="124" t="s">
        <v>1754</v>
      </c>
      <c r="F552" s="124"/>
      <c r="G552" s="124" t="s">
        <v>1755</v>
      </c>
      <c r="H552" s="124" t="s">
        <v>5933</v>
      </c>
      <c r="I552" s="124" t="s">
        <v>5730</v>
      </c>
      <c r="J552" s="126">
        <v>43</v>
      </c>
      <c r="K552" s="127">
        <v>4321</v>
      </c>
      <c r="L552" s="124" t="s">
        <v>4232</v>
      </c>
      <c r="M552" s="128" t="s">
        <v>112</v>
      </c>
      <c r="N552" s="128"/>
      <c r="O552" s="129">
        <v>655.51</v>
      </c>
      <c r="P552" s="129">
        <v>4.5599999999999996</v>
      </c>
      <c r="Q552" s="130">
        <v>4321</v>
      </c>
      <c r="R552" s="129">
        <v>190000</v>
      </c>
      <c r="S552" s="129">
        <v>15000</v>
      </c>
      <c r="T552" s="128" t="s">
        <v>2948</v>
      </c>
      <c r="U552" s="128" t="s">
        <v>4265</v>
      </c>
      <c r="V552" s="131"/>
      <c r="W552" s="132">
        <v>74024</v>
      </c>
    </row>
    <row r="553" spans="1:23" ht="30" customHeight="1" x14ac:dyDescent="0.3">
      <c r="A553" s="122">
        <v>442768</v>
      </c>
      <c r="B553" s="123" t="s">
        <v>1756</v>
      </c>
      <c r="C553" s="124" t="s">
        <v>4266</v>
      </c>
      <c r="D553" s="125" t="s">
        <v>3017</v>
      </c>
      <c r="E553" s="124" t="s">
        <v>1757</v>
      </c>
      <c r="F553" s="124"/>
      <c r="G553" s="124" t="s">
        <v>1758</v>
      </c>
      <c r="H553" s="124" t="s">
        <v>5938</v>
      </c>
      <c r="I553" s="124" t="s">
        <v>2973</v>
      </c>
      <c r="J553" s="126">
        <v>44</v>
      </c>
      <c r="K553" s="127">
        <v>4421</v>
      </c>
      <c r="L553" s="124" t="s">
        <v>3943</v>
      </c>
      <c r="M553" s="128" t="s">
        <v>112</v>
      </c>
      <c r="N553" s="128" t="s">
        <v>3780</v>
      </c>
      <c r="O553" s="129">
        <v>330</v>
      </c>
      <c r="P553" s="129">
        <v>2.79</v>
      </c>
      <c r="Q553" s="130">
        <v>4421</v>
      </c>
      <c r="R553" s="129">
        <v>1500000</v>
      </c>
      <c r="S553" s="129">
        <v>18000</v>
      </c>
      <c r="T553" s="128" t="s">
        <v>2948</v>
      </c>
      <c r="U553" s="128" t="s">
        <v>4267</v>
      </c>
      <c r="V553" s="131">
        <v>44288</v>
      </c>
      <c r="W553" s="132">
        <v>44110</v>
      </c>
    </row>
    <row r="554" spans="1:23" ht="30" customHeight="1" x14ac:dyDescent="0.3">
      <c r="A554" s="122">
        <v>442769</v>
      </c>
      <c r="B554" s="123" t="s">
        <v>1759</v>
      </c>
      <c r="C554" s="124" t="s">
        <v>4268</v>
      </c>
      <c r="D554" s="125" t="s">
        <v>3017</v>
      </c>
      <c r="E554" s="124" t="s">
        <v>1760</v>
      </c>
      <c r="F554" s="124"/>
      <c r="G554" s="124" t="s">
        <v>1761</v>
      </c>
      <c r="H554" s="124" t="s">
        <v>5939</v>
      </c>
      <c r="I554" s="124" t="s">
        <v>5940</v>
      </c>
      <c r="J554" s="126">
        <v>44</v>
      </c>
      <c r="K554" s="127">
        <v>4421</v>
      </c>
      <c r="L554" s="124" t="s">
        <v>3943</v>
      </c>
      <c r="M554" s="128" t="s">
        <v>112</v>
      </c>
      <c r="N554" s="128" t="s">
        <v>3780</v>
      </c>
      <c r="O554" s="129">
        <v>330</v>
      </c>
      <c r="P554" s="129">
        <v>2.79</v>
      </c>
      <c r="Q554" s="130">
        <v>4421</v>
      </c>
      <c r="R554" s="129">
        <v>1500000</v>
      </c>
      <c r="S554" s="129">
        <v>18000</v>
      </c>
      <c r="T554" s="128" t="s">
        <v>2948</v>
      </c>
      <c r="U554" s="128" t="s">
        <v>4269</v>
      </c>
      <c r="V554" s="131">
        <v>44271</v>
      </c>
      <c r="W554" s="132">
        <v>44110</v>
      </c>
    </row>
    <row r="555" spans="1:23" ht="30" customHeight="1" x14ac:dyDescent="0.3">
      <c r="A555" s="122">
        <v>451100</v>
      </c>
      <c r="B555" s="123" t="s">
        <v>1762</v>
      </c>
      <c r="C555" s="124" t="s">
        <v>4270</v>
      </c>
      <c r="D555" s="125" t="s">
        <v>2957</v>
      </c>
      <c r="E555" s="124" t="s">
        <v>1763</v>
      </c>
      <c r="F555" s="124"/>
      <c r="G555" s="124" t="s">
        <v>138</v>
      </c>
      <c r="H555" s="124" t="e">
        <v>#N/A</v>
      </c>
      <c r="I555" s="124" t="e">
        <v>#N/A</v>
      </c>
      <c r="J555" s="126">
        <v>45</v>
      </c>
      <c r="K555" s="127">
        <v>4521</v>
      </c>
      <c r="L555" s="124" t="s">
        <v>4271</v>
      </c>
      <c r="M555" s="128" t="s">
        <v>2946</v>
      </c>
      <c r="N555" s="128"/>
      <c r="O555" s="129">
        <v>145.76</v>
      </c>
      <c r="P555" s="129">
        <v>0.19</v>
      </c>
      <c r="Q555" s="130">
        <v>4521</v>
      </c>
      <c r="R555" s="129">
        <v>490000</v>
      </c>
      <c r="S555" s="129">
        <v>7500</v>
      </c>
      <c r="T555" s="128" t="s">
        <v>2948</v>
      </c>
      <c r="U555" s="128" t="s">
        <v>4272</v>
      </c>
      <c r="V555" s="131"/>
      <c r="W555" s="132">
        <v>45110</v>
      </c>
    </row>
    <row r="556" spans="1:23" ht="30" customHeight="1" x14ac:dyDescent="0.3">
      <c r="A556" s="122">
        <v>451134</v>
      </c>
      <c r="B556" s="123" t="s">
        <v>1764</v>
      </c>
      <c r="C556" s="124" t="s">
        <v>4273</v>
      </c>
      <c r="D556" s="125" t="s">
        <v>2957</v>
      </c>
      <c r="E556" s="124" t="s">
        <v>5643</v>
      </c>
      <c r="F556" s="124"/>
      <c r="G556" s="124" t="s">
        <v>1765</v>
      </c>
      <c r="H556" s="124" t="s">
        <v>5730</v>
      </c>
      <c r="I556" s="124" t="s">
        <v>2973</v>
      </c>
      <c r="J556" s="126">
        <v>45</v>
      </c>
      <c r="K556" s="127">
        <v>4511</v>
      </c>
      <c r="L556" s="124" t="s">
        <v>4274</v>
      </c>
      <c r="M556" s="128" t="s">
        <v>2946</v>
      </c>
      <c r="N556" s="128"/>
      <c r="O556" s="129">
        <v>170.77</v>
      </c>
      <c r="P556" s="129">
        <v>0.19</v>
      </c>
      <c r="Q556" s="130">
        <v>4511</v>
      </c>
      <c r="R556" s="129">
        <v>290000</v>
      </c>
      <c r="S556" s="129">
        <v>16000</v>
      </c>
      <c r="T556" s="128" t="s">
        <v>2948</v>
      </c>
      <c r="U556" s="128" t="s">
        <v>4275</v>
      </c>
      <c r="V556" s="131">
        <v>45110</v>
      </c>
      <c r="W556" s="132"/>
    </row>
    <row r="557" spans="1:23" ht="30" customHeight="1" x14ac:dyDescent="0.3">
      <c r="A557" s="122">
        <v>452200</v>
      </c>
      <c r="B557" s="123" t="s">
        <v>1766</v>
      </c>
      <c r="C557" s="124" t="s">
        <v>1766</v>
      </c>
      <c r="D557" s="125" t="s">
        <v>2957</v>
      </c>
      <c r="E557" s="124" t="s">
        <v>5644</v>
      </c>
      <c r="F557" s="124"/>
      <c r="G557" s="124" t="s">
        <v>138</v>
      </c>
      <c r="H557" s="124"/>
      <c r="I557" s="124"/>
      <c r="J557" s="128">
        <v>89</v>
      </c>
      <c r="K557" s="127">
        <v>8926</v>
      </c>
      <c r="L557" s="124" t="s">
        <v>4276</v>
      </c>
      <c r="M557" s="128" t="s">
        <v>3006</v>
      </c>
      <c r="N557" s="128"/>
      <c r="O557" s="129">
        <v>2426698.8199999998</v>
      </c>
      <c r="P557" s="129">
        <v>5108.05</v>
      </c>
      <c r="Q557" s="130">
        <v>8926</v>
      </c>
      <c r="R557" s="129">
        <v>1</v>
      </c>
      <c r="S557" s="129">
        <v>1</v>
      </c>
      <c r="T557" s="128" t="s">
        <v>2948</v>
      </c>
      <c r="U557" s="126"/>
      <c r="V557" s="131"/>
      <c r="W557" s="132"/>
    </row>
    <row r="558" spans="1:23" ht="30" customHeight="1" x14ac:dyDescent="0.3">
      <c r="A558" s="122">
        <v>452252</v>
      </c>
      <c r="B558" s="123" t="s">
        <v>1767</v>
      </c>
      <c r="C558" s="124" t="s">
        <v>4277</v>
      </c>
      <c r="D558" s="125" t="s">
        <v>2957</v>
      </c>
      <c r="E558" s="124" t="s">
        <v>1768</v>
      </c>
      <c r="F558" s="124" t="s">
        <v>5937</v>
      </c>
      <c r="G558" s="124" t="s">
        <v>1769</v>
      </c>
      <c r="H558" s="124" t="s">
        <v>5730</v>
      </c>
      <c r="I558" s="124" t="s">
        <v>2973</v>
      </c>
      <c r="J558" s="126">
        <v>45</v>
      </c>
      <c r="K558" s="127">
        <v>4521</v>
      </c>
      <c r="L558" s="124" t="s">
        <v>4271</v>
      </c>
      <c r="M558" s="128" t="s">
        <v>2946</v>
      </c>
      <c r="N558" s="128"/>
      <c r="O558" s="129">
        <v>145.76</v>
      </c>
      <c r="P558" s="129">
        <v>0.19</v>
      </c>
      <c r="Q558" s="130">
        <v>4521</v>
      </c>
      <c r="R558" s="129">
        <v>490000</v>
      </c>
      <c r="S558" s="129">
        <v>7500</v>
      </c>
      <c r="T558" s="128" t="s">
        <v>2948</v>
      </c>
      <c r="U558" s="128" t="s">
        <v>4278</v>
      </c>
      <c r="V558" s="131">
        <v>45210</v>
      </c>
      <c r="W558" s="132">
        <v>45110</v>
      </c>
    </row>
    <row r="559" spans="1:23" ht="30" customHeight="1" x14ac:dyDescent="0.3">
      <c r="A559" s="122">
        <v>452255</v>
      </c>
      <c r="B559" s="123" t="s">
        <v>1770</v>
      </c>
      <c r="C559" s="124" t="s">
        <v>4279</v>
      </c>
      <c r="D559" s="125" t="s">
        <v>2957</v>
      </c>
      <c r="E559" s="124" t="s">
        <v>1771</v>
      </c>
      <c r="F559" s="124"/>
      <c r="G559" s="124" t="s">
        <v>1772</v>
      </c>
      <c r="H559" s="124" t="s">
        <v>5716</v>
      </c>
      <c r="I559" s="124" t="s">
        <v>2973</v>
      </c>
      <c r="J559" s="126">
        <v>45</v>
      </c>
      <c r="K559" s="127">
        <v>4521</v>
      </c>
      <c r="L559" s="124" t="s">
        <v>4271</v>
      </c>
      <c r="M559" s="128" t="s">
        <v>2946</v>
      </c>
      <c r="N559" s="128"/>
      <c r="O559" s="129">
        <v>145.76</v>
      </c>
      <c r="P559" s="129">
        <v>0.19</v>
      </c>
      <c r="Q559" s="130">
        <v>4521</v>
      </c>
      <c r="R559" s="129">
        <v>490000</v>
      </c>
      <c r="S559" s="129">
        <v>7500</v>
      </c>
      <c r="T559" s="128" t="s">
        <v>2948</v>
      </c>
      <c r="U559" s="128" t="s">
        <v>4280</v>
      </c>
      <c r="V559" s="131">
        <v>45210</v>
      </c>
      <c r="W559" s="132">
        <v>45110</v>
      </c>
    </row>
    <row r="560" spans="1:23" ht="30" customHeight="1" x14ac:dyDescent="0.3">
      <c r="A560" s="122">
        <v>452258</v>
      </c>
      <c r="B560" s="123" t="s">
        <v>1773</v>
      </c>
      <c r="C560" s="124" t="s">
        <v>4281</v>
      </c>
      <c r="D560" s="125" t="s">
        <v>2957</v>
      </c>
      <c r="E560" s="124" t="s">
        <v>5645</v>
      </c>
      <c r="F560" s="124"/>
      <c r="G560" s="124" t="s">
        <v>1774</v>
      </c>
      <c r="H560" s="124" t="s">
        <v>5730</v>
      </c>
      <c r="I560" s="124" t="s">
        <v>2973</v>
      </c>
      <c r="J560" s="126">
        <v>45</v>
      </c>
      <c r="K560" s="127">
        <v>4521</v>
      </c>
      <c r="L560" s="124" t="s">
        <v>4271</v>
      </c>
      <c r="M560" s="128" t="s">
        <v>2946</v>
      </c>
      <c r="N560" s="128"/>
      <c r="O560" s="129">
        <v>145.76</v>
      </c>
      <c r="P560" s="129">
        <v>0.19</v>
      </c>
      <c r="Q560" s="130">
        <v>4521</v>
      </c>
      <c r="R560" s="129">
        <v>490000</v>
      </c>
      <c r="S560" s="129">
        <v>7500</v>
      </c>
      <c r="T560" s="128" t="s">
        <v>2948</v>
      </c>
      <c r="U560" s="128" t="s">
        <v>4282</v>
      </c>
      <c r="V560" s="131">
        <v>45210</v>
      </c>
      <c r="W560" s="132">
        <v>45170</v>
      </c>
    </row>
    <row r="561" spans="1:23" ht="30" customHeight="1" x14ac:dyDescent="0.3">
      <c r="A561" s="122">
        <v>452775</v>
      </c>
      <c r="B561" s="123" t="s">
        <v>1775</v>
      </c>
      <c r="C561" s="124" t="s">
        <v>4283</v>
      </c>
      <c r="D561" s="125" t="s">
        <v>2957</v>
      </c>
      <c r="E561" s="124" t="s">
        <v>1776</v>
      </c>
      <c r="F561" s="124"/>
      <c r="G561" s="124" t="s">
        <v>1772</v>
      </c>
      <c r="H561" s="124" t="s">
        <v>5822</v>
      </c>
      <c r="I561" s="124" t="s">
        <v>2973</v>
      </c>
      <c r="J561" s="126">
        <v>45</v>
      </c>
      <c r="K561" s="127">
        <v>4521</v>
      </c>
      <c r="L561" s="124" t="s">
        <v>4271</v>
      </c>
      <c r="M561" s="128" t="s">
        <v>2946</v>
      </c>
      <c r="N561" s="128"/>
      <c r="O561" s="129">
        <v>145.76</v>
      </c>
      <c r="P561" s="129">
        <v>0.19</v>
      </c>
      <c r="Q561" s="130">
        <v>4521</v>
      </c>
      <c r="R561" s="129">
        <v>490000</v>
      </c>
      <c r="S561" s="129">
        <v>7500</v>
      </c>
      <c r="T561" s="128" t="s">
        <v>2948</v>
      </c>
      <c r="U561" s="128" t="s">
        <v>4284</v>
      </c>
      <c r="V561" s="131">
        <v>45210</v>
      </c>
      <c r="W561" s="132">
        <v>45110</v>
      </c>
    </row>
    <row r="562" spans="1:23" ht="30" customHeight="1" x14ac:dyDescent="0.3">
      <c r="A562" s="122">
        <v>510001</v>
      </c>
      <c r="B562" s="123" t="s">
        <v>1777</v>
      </c>
      <c r="C562" s="124" t="s">
        <v>4285</v>
      </c>
      <c r="D562" s="125" t="s">
        <v>3017</v>
      </c>
      <c r="E562" s="124" t="s">
        <v>1778</v>
      </c>
      <c r="F562" s="124"/>
      <c r="G562" s="124" t="s">
        <v>1779</v>
      </c>
      <c r="H562" s="124" t="s">
        <v>5936</v>
      </c>
      <c r="I562" s="124" t="s">
        <v>2973</v>
      </c>
      <c r="J562" s="126">
        <v>51</v>
      </c>
      <c r="K562" s="127">
        <v>5100</v>
      </c>
      <c r="L562" s="124" t="s">
        <v>4286</v>
      </c>
      <c r="M562" s="128" t="s">
        <v>112</v>
      </c>
      <c r="N562" s="128" t="s">
        <v>4287</v>
      </c>
      <c r="O562" s="129">
        <v>673.82</v>
      </c>
      <c r="P562" s="129">
        <v>9.0500000000000007</v>
      </c>
      <c r="Q562" s="130">
        <v>5100</v>
      </c>
      <c r="R562" s="129">
        <v>1300000</v>
      </c>
      <c r="S562" s="129">
        <v>140000</v>
      </c>
      <c r="T562" s="128" t="s">
        <v>2948</v>
      </c>
      <c r="U562" s="128" t="s">
        <v>4288</v>
      </c>
      <c r="V562" s="131">
        <v>51010</v>
      </c>
      <c r="W562" s="132" t="s">
        <v>4289</v>
      </c>
    </row>
    <row r="563" spans="1:23" ht="30" customHeight="1" x14ac:dyDescent="0.3">
      <c r="A563" s="122">
        <v>510125</v>
      </c>
      <c r="B563" s="123" t="s">
        <v>1780</v>
      </c>
      <c r="C563" s="124" t="s">
        <v>4290</v>
      </c>
      <c r="D563" s="125" t="s">
        <v>3017</v>
      </c>
      <c r="E563" s="124" t="s">
        <v>1781</v>
      </c>
      <c r="F563" s="124" t="s">
        <v>5941</v>
      </c>
      <c r="G563" s="124" t="s">
        <v>1782</v>
      </c>
      <c r="H563" s="124" t="s">
        <v>5936</v>
      </c>
      <c r="I563" s="124" t="s">
        <v>2973</v>
      </c>
      <c r="J563" s="126">
        <v>61</v>
      </c>
      <c r="K563" s="127">
        <v>6100</v>
      </c>
      <c r="L563" s="124" t="s">
        <v>3480</v>
      </c>
      <c r="M563" s="128" t="s">
        <v>112</v>
      </c>
      <c r="N563" s="128" t="s">
        <v>3241</v>
      </c>
      <c r="O563" s="129">
        <v>587</v>
      </c>
      <c r="P563" s="129">
        <v>4.5999999999999996</v>
      </c>
      <c r="Q563" s="130">
        <v>6100</v>
      </c>
      <c r="R563" s="129">
        <v>1000000</v>
      </c>
      <c r="S563" s="129">
        <v>8400</v>
      </c>
      <c r="T563" s="128" t="s">
        <v>2948</v>
      </c>
      <c r="U563" s="128" t="s">
        <v>4291</v>
      </c>
      <c r="V563" s="131">
        <v>51016</v>
      </c>
      <c r="W563" s="132">
        <v>51016</v>
      </c>
    </row>
    <row r="564" spans="1:23" ht="30" customHeight="1" x14ac:dyDescent="0.3">
      <c r="A564" s="122">
        <v>510126</v>
      </c>
      <c r="B564" s="123" t="s">
        <v>1783</v>
      </c>
      <c r="C564" s="124" t="s">
        <v>4292</v>
      </c>
      <c r="D564" s="125" t="s">
        <v>3017</v>
      </c>
      <c r="E564" s="124" t="s">
        <v>1784</v>
      </c>
      <c r="F564" s="124" t="s">
        <v>5941</v>
      </c>
      <c r="G564" s="124" t="s">
        <v>1785</v>
      </c>
      <c r="H564" s="124" t="s">
        <v>5936</v>
      </c>
      <c r="I564" s="124" t="s">
        <v>2973</v>
      </c>
      <c r="J564" s="126">
        <v>17</v>
      </c>
      <c r="K564" s="127">
        <v>1711</v>
      </c>
      <c r="L564" s="124" t="s">
        <v>3458</v>
      </c>
      <c r="M564" s="128" t="s">
        <v>112</v>
      </c>
      <c r="N564" s="128"/>
      <c r="O564" s="129">
        <v>532</v>
      </c>
      <c r="P564" s="129">
        <v>6</v>
      </c>
      <c r="Q564" s="130">
        <v>1711</v>
      </c>
      <c r="R564" s="129">
        <v>210000</v>
      </c>
      <c r="S564" s="129">
        <v>12000</v>
      </c>
      <c r="T564" s="128" t="s">
        <v>2948</v>
      </c>
      <c r="U564" s="128" t="s">
        <v>4293</v>
      </c>
      <c r="V564" s="131">
        <v>17120</v>
      </c>
      <c r="W564" s="132">
        <v>17110</v>
      </c>
    </row>
    <row r="565" spans="1:23" ht="30" customHeight="1" x14ac:dyDescent="0.3">
      <c r="A565" s="122">
        <v>510143</v>
      </c>
      <c r="B565" s="123" t="s">
        <v>1786</v>
      </c>
      <c r="C565" s="124" t="s">
        <v>1786</v>
      </c>
      <c r="D565" s="125" t="s">
        <v>3017</v>
      </c>
      <c r="E565" s="124" t="s">
        <v>1787</v>
      </c>
      <c r="F565" s="124" t="s">
        <v>4294</v>
      </c>
      <c r="G565" s="124" t="s">
        <v>1788</v>
      </c>
      <c r="H565" s="124" t="s">
        <v>5936</v>
      </c>
      <c r="I565" s="124" t="s">
        <v>2973</v>
      </c>
      <c r="J565" s="126">
        <v>53</v>
      </c>
      <c r="K565" s="127">
        <v>5302</v>
      </c>
      <c r="L565" s="124" t="s">
        <v>4295</v>
      </c>
      <c r="M565" s="128" t="s">
        <v>112</v>
      </c>
      <c r="N565" s="128"/>
      <c r="O565" s="129">
        <v>459.02</v>
      </c>
      <c r="P565" s="129">
        <v>12.12</v>
      </c>
      <c r="Q565" s="130">
        <v>5302</v>
      </c>
      <c r="R565" s="129">
        <v>120000</v>
      </c>
      <c r="S565" s="129">
        <v>7500</v>
      </c>
      <c r="T565" s="128" t="s">
        <v>2948</v>
      </c>
      <c r="U565" s="128" t="s">
        <v>4296</v>
      </c>
      <c r="V565" s="131">
        <v>53020</v>
      </c>
      <c r="W565" s="132">
        <v>53020</v>
      </c>
    </row>
    <row r="566" spans="1:23" ht="30" customHeight="1" x14ac:dyDescent="0.3">
      <c r="A566" s="122">
        <v>510147</v>
      </c>
      <c r="B566" s="123" t="s">
        <v>1789</v>
      </c>
      <c r="C566" s="124" t="s">
        <v>1789</v>
      </c>
      <c r="D566" s="125" t="s">
        <v>3017</v>
      </c>
      <c r="E566" s="124" t="s">
        <v>1790</v>
      </c>
      <c r="F566" s="124" t="s">
        <v>4297</v>
      </c>
      <c r="G566" s="124" t="s">
        <v>1791</v>
      </c>
      <c r="H566" s="124" t="s">
        <v>5936</v>
      </c>
      <c r="I566" s="124" t="s">
        <v>2973</v>
      </c>
      <c r="J566" s="126">
        <v>55</v>
      </c>
      <c r="K566" s="127">
        <v>5500</v>
      </c>
      <c r="L566" s="124" t="s">
        <v>4298</v>
      </c>
      <c r="M566" s="128" t="s">
        <v>112</v>
      </c>
      <c r="N566" s="128"/>
      <c r="O566" s="129">
        <v>868</v>
      </c>
      <c r="P566" s="129">
        <v>11.52</v>
      </c>
      <c r="Q566" s="130">
        <v>5500</v>
      </c>
      <c r="R566" s="129">
        <v>560000</v>
      </c>
      <c r="S566" s="129">
        <v>16000</v>
      </c>
      <c r="T566" s="128"/>
      <c r="U566" s="128" t="s">
        <v>4299</v>
      </c>
      <c r="V566" s="131">
        <v>53025</v>
      </c>
      <c r="W566" s="132">
        <v>53025</v>
      </c>
    </row>
    <row r="567" spans="1:23" ht="30" customHeight="1" x14ac:dyDescent="0.3">
      <c r="A567" s="122">
        <v>510148</v>
      </c>
      <c r="B567" s="123" t="s">
        <v>1792</v>
      </c>
      <c r="C567" s="124" t="s">
        <v>1792</v>
      </c>
      <c r="D567" s="125" t="s">
        <v>3017</v>
      </c>
      <c r="E567" s="124" t="s">
        <v>1793</v>
      </c>
      <c r="F567" s="124" t="s">
        <v>5942</v>
      </c>
      <c r="G567" s="124" t="s">
        <v>1794</v>
      </c>
      <c r="H567" s="124" t="s">
        <v>5936</v>
      </c>
      <c r="I567" s="124" t="s">
        <v>2973</v>
      </c>
      <c r="J567" s="126">
        <v>55</v>
      </c>
      <c r="K567" s="127">
        <v>5500</v>
      </c>
      <c r="L567" s="124" t="s">
        <v>4298</v>
      </c>
      <c r="M567" s="128" t="s">
        <v>112</v>
      </c>
      <c r="N567" s="128"/>
      <c r="O567" s="129">
        <v>868</v>
      </c>
      <c r="P567" s="129">
        <v>11.52</v>
      </c>
      <c r="Q567" s="130">
        <v>5500</v>
      </c>
      <c r="R567" s="129">
        <v>560000</v>
      </c>
      <c r="S567" s="129">
        <v>16000</v>
      </c>
      <c r="T567" s="128"/>
      <c r="U567" s="128" t="s">
        <v>4300</v>
      </c>
      <c r="V567" s="131">
        <v>55010</v>
      </c>
      <c r="W567" s="132" t="s">
        <v>4301</v>
      </c>
    </row>
    <row r="568" spans="1:23" ht="30" customHeight="1" x14ac:dyDescent="0.3">
      <c r="A568" s="122">
        <v>510149</v>
      </c>
      <c r="B568" s="123" t="s">
        <v>1795</v>
      </c>
      <c r="C568" s="124" t="s">
        <v>1795</v>
      </c>
      <c r="D568" s="125" t="s">
        <v>3017</v>
      </c>
      <c r="E568" s="124" t="s">
        <v>1796</v>
      </c>
      <c r="F568" s="124" t="s">
        <v>5943</v>
      </c>
      <c r="G568" s="124" t="s">
        <v>1797</v>
      </c>
      <c r="H568" s="124" t="s">
        <v>5936</v>
      </c>
      <c r="I568" s="124" t="s">
        <v>2973</v>
      </c>
      <c r="J568" s="126">
        <v>55</v>
      </c>
      <c r="K568" s="127">
        <v>5500</v>
      </c>
      <c r="L568" s="124" t="s">
        <v>4298</v>
      </c>
      <c r="M568" s="128" t="s">
        <v>112</v>
      </c>
      <c r="N568" s="128"/>
      <c r="O568" s="129">
        <v>868</v>
      </c>
      <c r="P568" s="129">
        <v>11.52</v>
      </c>
      <c r="Q568" s="130">
        <v>5500</v>
      </c>
      <c r="R568" s="129">
        <v>560000</v>
      </c>
      <c r="S568" s="129">
        <v>16000</v>
      </c>
      <c r="T568" s="128"/>
      <c r="U568" s="128" t="s">
        <v>4302</v>
      </c>
      <c r="V568" s="131">
        <v>55010</v>
      </c>
      <c r="W568" s="132" t="s">
        <v>4301</v>
      </c>
    </row>
    <row r="569" spans="1:23" ht="30" customHeight="1" x14ac:dyDescent="0.3">
      <c r="A569" s="122">
        <v>510175</v>
      </c>
      <c r="B569" s="123" t="s">
        <v>1798</v>
      </c>
      <c r="C569" s="124" t="s">
        <v>4303</v>
      </c>
      <c r="D569" s="125" t="s">
        <v>3017</v>
      </c>
      <c r="E569" s="124" t="s">
        <v>1799</v>
      </c>
      <c r="F569" s="124"/>
      <c r="G569" s="124" t="s">
        <v>1800</v>
      </c>
      <c r="H569" s="124" t="s">
        <v>5936</v>
      </c>
      <c r="I569" s="124" t="s">
        <v>2973</v>
      </c>
      <c r="J569" s="126">
        <v>55</v>
      </c>
      <c r="K569" s="127">
        <v>5500</v>
      </c>
      <c r="L569" s="124" t="s">
        <v>4298</v>
      </c>
      <c r="M569" s="128" t="s">
        <v>112</v>
      </c>
      <c r="N569" s="128"/>
      <c r="O569" s="129">
        <v>868</v>
      </c>
      <c r="P569" s="129">
        <v>11.52</v>
      </c>
      <c r="Q569" s="130">
        <v>5500</v>
      </c>
      <c r="R569" s="129">
        <v>560000</v>
      </c>
      <c r="S569" s="129">
        <v>16000</v>
      </c>
      <c r="T569" s="128"/>
      <c r="U569" s="128" t="s">
        <v>4304</v>
      </c>
      <c r="V569" s="131">
        <v>55010</v>
      </c>
      <c r="W569" s="132" t="s">
        <v>4301</v>
      </c>
    </row>
    <row r="570" spans="1:23" ht="30" customHeight="1" x14ac:dyDescent="0.3">
      <c r="A570" s="122">
        <v>510176</v>
      </c>
      <c r="B570" s="123" t="s">
        <v>1801</v>
      </c>
      <c r="C570" s="124" t="s">
        <v>4305</v>
      </c>
      <c r="D570" s="125" t="s">
        <v>3017</v>
      </c>
      <c r="E570" s="124" t="s">
        <v>1802</v>
      </c>
      <c r="F570" s="124" t="s">
        <v>116</v>
      </c>
      <c r="G570" s="124" t="s">
        <v>1803</v>
      </c>
      <c r="H570" s="124" t="s">
        <v>5936</v>
      </c>
      <c r="I570" s="124" t="s">
        <v>2973</v>
      </c>
      <c r="J570" s="126">
        <v>55</v>
      </c>
      <c r="K570" s="127">
        <v>5500</v>
      </c>
      <c r="L570" s="124" t="s">
        <v>4298</v>
      </c>
      <c r="M570" s="128" t="s">
        <v>112</v>
      </c>
      <c r="N570" s="128"/>
      <c r="O570" s="129">
        <v>868</v>
      </c>
      <c r="P570" s="129">
        <v>11.52</v>
      </c>
      <c r="Q570" s="130">
        <v>5500</v>
      </c>
      <c r="R570" s="129">
        <v>560000</v>
      </c>
      <c r="S570" s="129">
        <v>16000</v>
      </c>
      <c r="T570" s="128"/>
      <c r="U570" s="128" t="s">
        <v>4306</v>
      </c>
      <c r="V570" s="131">
        <v>55010</v>
      </c>
      <c r="W570" s="132" t="s">
        <v>4301</v>
      </c>
    </row>
    <row r="571" spans="1:23" ht="30" customHeight="1" x14ac:dyDescent="0.3">
      <c r="A571" s="122">
        <v>510212</v>
      </c>
      <c r="B571" s="123" t="s">
        <v>1804</v>
      </c>
      <c r="C571" s="124" t="s">
        <v>1804</v>
      </c>
      <c r="D571" s="125" t="s">
        <v>3017</v>
      </c>
      <c r="E571" s="124" t="s">
        <v>1805</v>
      </c>
      <c r="F571" s="124" t="s">
        <v>116</v>
      </c>
      <c r="G571" s="124" t="s">
        <v>1806</v>
      </c>
      <c r="H571" s="124" t="s">
        <v>5936</v>
      </c>
      <c r="I571" s="124" t="s">
        <v>2973</v>
      </c>
      <c r="J571" s="126">
        <v>72</v>
      </c>
      <c r="K571" s="127">
        <v>7233</v>
      </c>
      <c r="L571" s="124" t="s">
        <v>4307</v>
      </c>
      <c r="M571" s="128" t="s">
        <v>112</v>
      </c>
      <c r="N571" s="128"/>
      <c r="O571" s="129">
        <v>182.86</v>
      </c>
      <c r="P571" s="129">
        <v>6.93</v>
      </c>
      <c r="Q571" s="130">
        <v>7233</v>
      </c>
      <c r="R571" s="129">
        <v>16000</v>
      </c>
      <c r="S571" s="129">
        <v>3500</v>
      </c>
      <c r="T571" s="128" t="s">
        <v>2948</v>
      </c>
      <c r="U571" s="128" t="s">
        <v>4308</v>
      </c>
      <c r="V571" s="131"/>
      <c r="W571" s="132"/>
    </row>
    <row r="572" spans="1:23" ht="30" customHeight="1" x14ac:dyDescent="0.3">
      <c r="A572" s="122">
        <v>510264</v>
      </c>
      <c r="B572" s="123" t="s">
        <v>1807</v>
      </c>
      <c r="C572" s="124" t="s">
        <v>4309</v>
      </c>
      <c r="D572" s="125" t="s">
        <v>3017</v>
      </c>
      <c r="E572" s="124" t="s">
        <v>1808</v>
      </c>
      <c r="F572" s="124" t="s">
        <v>4310</v>
      </c>
      <c r="G572" s="124" t="s">
        <v>1809</v>
      </c>
      <c r="H572" s="124" t="s">
        <v>5936</v>
      </c>
      <c r="I572" s="124" t="s">
        <v>2973</v>
      </c>
      <c r="J572" s="126">
        <v>53</v>
      </c>
      <c r="K572" s="127">
        <v>5307</v>
      </c>
      <c r="L572" s="124" t="s">
        <v>5944</v>
      </c>
      <c r="M572" s="128" t="s">
        <v>112</v>
      </c>
      <c r="N572" s="128"/>
      <c r="O572" s="129">
        <v>143.51</v>
      </c>
      <c r="P572" s="129">
        <v>0.99</v>
      </c>
      <c r="Q572" s="130">
        <v>5307</v>
      </c>
      <c r="R572" s="129">
        <v>5400</v>
      </c>
      <c r="S572" s="129">
        <v>1500</v>
      </c>
      <c r="T572" s="128" t="s">
        <v>2948</v>
      </c>
      <c r="U572" s="128" t="s">
        <v>4311</v>
      </c>
      <c r="V572" s="131">
        <v>53070</v>
      </c>
      <c r="W572" s="132" t="s">
        <v>4312</v>
      </c>
    </row>
    <row r="573" spans="1:23" ht="30" customHeight="1" x14ac:dyDescent="0.3">
      <c r="A573" s="122">
        <v>510275</v>
      </c>
      <c r="B573" s="123" t="s">
        <v>1810</v>
      </c>
      <c r="C573" s="124" t="s">
        <v>1810</v>
      </c>
      <c r="D573" s="125" t="s">
        <v>3017</v>
      </c>
      <c r="E573" s="124" t="s">
        <v>1811</v>
      </c>
      <c r="F573" s="124" t="s">
        <v>5945</v>
      </c>
      <c r="G573" s="124" t="s">
        <v>1812</v>
      </c>
      <c r="H573" s="124" t="s">
        <v>5936</v>
      </c>
      <c r="I573" s="124" t="s">
        <v>2973</v>
      </c>
      <c r="J573" s="126">
        <v>55</v>
      </c>
      <c r="K573" s="127">
        <v>5500</v>
      </c>
      <c r="L573" s="124" t="s">
        <v>4298</v>
      </c>
      <c r="M573" s="128" t="s">
        <v>112</v>
      </c>
      <c r="N573" s="128"/>
      <c r="O573" s="129">
        <v>868</v>
      </c>
      <c r="P573" s="129">
        <v>11.52</v>
      </c>
      <c r="Q573" s="130">
        <v>5500</v>
      </c>
      <c r="R573" s="129">
        <v>560000</v>
      </c>
      <c r="S573" s="129">
        <v>16000</v>
      </c>
      <c r="T573" s="128"/>
      <c r="U573" s="128" t="s">
        <v>4313</v>
      </c>
      <c r="V573" s="131">
        <v>55010</v>
      </c>
      <c r="W573" s="132" t="s">
        <v>4301</v>
      </c>
    </row>
    <row r="574" spans="1:23" ht="30" customHeight="1" x14ac:dyDescent="0.3">
      <c r="A574" s="122">
        <v>510278</v>
      </c>
      <c r="B574" s="123" t="s">
        <v>1813</v>
      </c>
      <c r="C574" s="124" t="s">
        <v>4314</v>
      </c>
      <c r="D574" s="125" t="s">
        <v>3017</v>
      </c>
      <c r="E574" s="124" t="s">
        <v>1814</v>
      </c>
      <c r="F574" s="124"/>
      <c r="G574" s="124" t="s">
        <v>1815</v>
      </c>
      <c r="H574" s="124" t="s">
        <v>5936</v>
      </c>
      <c r="I574" s="124" t="s">
        <v>2973</v>
      </c>
      <c r="J574" s="126">
        <v>55</v>
      </c>
      <c r="K574" s="127">
        <v>5500</v>
      </c>
      <c r="L574" s="124" t="s">
        <v>4298</v>
      </c>
      <c r="M574" s="128" t="s">
        <v>112</v>
      </c>
      <c r="N574" s="128"/>
      <c r="O574" s="129">
        <v>868</v>
      </c>
      <c r="P574" s="129">
        <v>11.52</v>
      </c>
      <c r="Q574" s="130">
        <v>5500</v>
      </c>
      <c r="R574" s="129">
        <v>560000</v>
      </c>
      <c r="S574" s="129">
        <v>16000</v>
      </c>
      <c r="T574" s="128"/>
      <c r="U574" s="128" t="s">
        <v>4315</v>
      </c>
      <c r="V574" s="131">
        <v>55010</v>
      </c>
      <c r="W574" s="132" t="s">
        <v>4301</v>
      </c>
    </row>
    <row r="575" spans="1:23" ht="30" customHeight="1" x14ac:dyDescent="0.3">
      <c r="A575" s="122">
        <v>510342</v>
      </c>
      <c r="B575" s="123" t="s">
        <v>1816</v>
      </c>
      <c r="C575" s="124" t="s">
        <v>4316</v>
      </c>
      <c r="D575" s="125" t="s">
        <v>3017</v>
      </c>
      <c r="E575" s="124" t="s">
        <v>1817</v>
      </c>
      <c r="F575" s="124"/>
      <c r="G575" s="124" t="s">
        <v>1818</v>
      </c>
      <c r="H575" s="124" t="s">
        <v>5936</v>
      </c>
      <c r="I575" s="124" t="s">
        <v>2973</v>
      </c>
      <c r="J575" s="126">
        <v>55</v>
      </c>
      <c r="K575" s="127">
        <v>5500</v>
      </c>
      <c r="L575" s="124" t="s">
        <v>4298</v>
      </c>
      <c r="M575" s="128" t="s">
        <v>112</v>
      </c>
      <c r="N575" s="128"/>
      <c r="O575" s="129">
        <v>868</v>
      </c>
      <c r="P575" s="129">
        <v>11.52</v>
      </c>
      <c r="Q575" s="130">
        <v>5500</v>
      </c>
      <c r="R575" s="129">
        <v>560000</v>
      </c>
      <c r="S575" s="129">
        <v>16000</v>
      </c>
      <c r="T575" s="128"/>
      <c r="U575" s="128" t="s">
        <v>4317</v>
      </c>
      <c r="V575" s="131">
        <v>55010</v>
      </c>
      <c r="W575" s="132" t="s">
        <v>4301</v>
      </c>
    </row>
    <row r="576" spans="1:23" ht="30" customHeight="1" x14ac:dyDescent="0.3">
      <c r="A576" s="122">
        <v>510411</v>
      </c>
      <c r="B576" s="123" t="s">
        <v>1819</v>
      </c>
      <c r="C576" s="124" t="s">
        <v>4318</v>
      </c>
      <c r="D576" s="125" t="s">
        <v>3017</v>
      </c>
      <c r="E576" s="124" t="s">
        <v>5646</v>
      </c>
      <c r="F576" s="124"/>
      <c r="G576" s="124" t="s">
        <v>1820</v>
      </c>
      <c r="H576" s="124" t="s">
        <v>5936</v>
      </c>
      <c r="I576" s="124" t="s">
        <v>2973</v>
      </c>
      <c r="J576" s="126">
        <v>55</v>
      </c>
      <c r="K576" s="127">
        <v>5500</v>
      </c>
      <c r="L576" s="124" t="s">
        <v>4298</v>
      </c>
      <c r="M576" s="128" t="s">
        <v>112</v>
      </c>
      <c r="N576" s="128"/>
      <c r="O576" s="129">
        <v>868</v>
      </c>
      <c r="P576" s="129">
        <v>11.52</v>
      </c>
      <c r="Q576" s="130">
        <v>5500</v>
      </c>
      <c r="R576" s="129">
        <v>560000</v>
      </c>
      <c r="S576" s="129">
        <v>16000</v>
      </c>
      <c r="T576" s="128"/>
      <c r="U576" s="128" t="s">
        <v>4319</v>
      </c>
      <c r="V576" s="131">
        <v>55010</v>
      </c>
      <c r="W576" s="132" t="s">
        <v>4301</v>
      </c>
    </row>
    <row r="577" spans="1:23" ht="30" customHeight="1" x14ac:dyDescent="0.3">
      <c r="A577" s="122">
        <v>510672</v>
      </c>
      <c r="B577" s="123" t="s">
        <v>1821</v>
      </c>
      <c r="C577" s="124" t="s">
        <v>1821</v>
      </c>
      <c r="D577" s="125" t="s">
        <v>3017</v>
      </c>
      <c r="E577" s="124" t="s">
        <v>1822</v>
      </c>
      <c r="F577" s="124"/>
      <c r="G577" s="124" t="s">
        <v>1818</v>
      </c>
      <c r="H577" s="124" t="s">
        <v>5936</v>
      </c>
      <c r="I577" s="124" t="s">
        <v>2973</v>
      </c>
      <c r="J577" s="126">
        <v>55</v>
      </c>
      <c r="K577" s="127">
        <v>5500</v>
      </c>
      <c r="L577" s="124" t="s">
        <v>4298</v>
      </c>
      <c r="M577" s="128" t="s">
        <v>112</v>
      </c>
      <c r="N577" s="128"/>
      <c r="O577" s="129">
        <v>868</v>
      </c>
      <c r="P577" s="129">
        <v>11.52</v>
      </c>
      <c r="Q577" s="130">
        <v>5500</v>
      </c>
      <c r="R577" s="129">
        <v>560000</v>
      </c>
      <c r="S577" s="129">
        <v>16000</v>
      </c>
      <c r="T577" s="128"/>
      <c r="U577" s="128" t="s">
        <v>4320</v>
      </c>
      <c r="V577" s="131">
        <v>55010</v>
      </c>
      <c r="W577" s="132">
        <v>55010</v>
      </c>
    </row>
    <row r="578" spans="1:23" ht="30" customHeight="1" x14ac:dyDescent="0.3">
      <c r="A578" s="122">
        <v>510712</v>
      </c>
      <c r="B578" s="123" t="s">
        <v>1823</v>
      </c>
      <c r="C578" s="124" t="s">
        <v>4321</v>
      </c>
      <c r="D578" s="125" t="s">
        <v>3017</v>
      </c>
      <c r="E578" s="124" t="s">
        <v>1824</v>
      </c>
      <c r="F578" s="124"/>
      <c r="G578" s="124" t="s">
        <v>1825</v>
      </c>
      <c r="H578" s="124" t="s">
        <v>5936</v>
      </c>
      <c r="I578" s="124" t="s">
        <v>2973</v>
      </c>
      <c r="J578" s="126">
        <v>55</v>
      </c>
      <c r="K578" s="127">
        <v>5500</v>
      </c>
      <c r="L578" s="124" t="s">
        <v>4298</v>
      </c>
      <c r="M578" s="128" t="s">
        <v>112</v>
      </c>
      <c r="N578" s="128"/>
      <c r="O578" s="129">
        <v>868</v>
      </c>
      <c r="P578" s="129">
        <v>11.52</v>
      </c>
      <c r="Q578" s="130">
        <v>5500</v>
      </c>
      <c r="R578" s="129">
        <v>560000</v>
      </c>
      <c r="S578" s="129">
        <v>16000</v>
      </c>
      <c r="T578" s="128"/>
      <c r="U578" s="128" t="s">
        <v>4322</v>
      </c>
      <c r="V578" s="131">
        <v>55010</v>
      </c>
      <c r="W578" s="132" t="s">
        <v>4301</v>
      </c>
    </row>
    <row r="579" spans="1:23" ht="30" customHeight="1" x14ac:dyDescent="0.3">
      <c r="A579" s="122">
        <v>510915</v>
      </c>
      <c r="B579" s="123" t="s">
        <v>1826</v>
      </c>
      <c r="C579" s="124" t="s">
        <v>1826</v>
      </c>
      <c r="D579" s="125" t="s">
        <v>3017</v>
      </c>
      <c r="E579" s="124" t="s">
        <v>1827</v>
      </c>
      <c r="F579" s="124" t="s">
        <v>5946</v>
      </c>
      <c r="G579" s="124" t="s">
        <v>1828</v>
      </c>
      <c r="H579" s="124" t="s">
        <v>5936</v>
      </c>
      <c r="I579" s="124" t="s">
        <v>2973</v>
      </c>
      <c r="J579" s="126">
        <v>61</v>
      </c>
      <c r="K579" s="127">
        <v>6100</v>
      </c>
      <c r="L579" s="124" t="s">
        <v>3480</v>
      </c>
      <c r="M579" s="128" t="s">
        <v>112</v>
      </c>
      <c r="N579" s="128"/>
      <c r="O579" s="129">
        <v>587</v>
      </c>
      <c r="P579" s="129">
        <v>4.5999999999999996</v>
      </c>
      <c r="Q579" s="130">
        <v>6100</v>
      </c>
      <c r="R579" s="129">
        <v>1000000</v>
      </c>
      <c r="S579" s="129">
        <v>8400</v>
      </c>
      <c r="T579" s="128" t="s">
        <v>2948</v>
      </c>
      <c r="U579" s="128" t="s">
        <v>4323</v>
      </c>
      <c r="V579" s="131">
        <v>61050</v>
      </c>
      <c r="W579" s="132">
        <v>51016</v>
      </c>
    </row>
    <row r="580" spans="1:23" ht="30" customHeight="1" x14ac:dyDescent="0.3">
      <c r="A580" s="122">
        <v>530155</v>
      </c>
      <c r="B580" s="123" t="s">
        <v>1829</v>
      </c>
      <c r="C580" s="124" t="s">
        <v>4324</v>
      </c>
      <c r="D580" s="125" t="s">
        <v>3017</v>
      </c>
      <c r="E580" s="124" t="s">
        <v>1830</v>
      </c>
      <c r="F580" s="124"/>
      <c r="G580" s="124" t="s">
        <v>1831</v>
      </c>
      <c r="H580" s="124" t="s">
        <v>5936</v>
      </c>
      <c r="I580" s="124" t="s">
        <v>2973</v>
      </c>
      <c r="J580" s="126">
        <v>53</v>
      </c>
      <c r="K580" s="127">
        <v>5302</v>
      </c>
      <c r="L580" s="124" t="s">
        <v>4295</v>
      </c>
      <c r="M580" s="128" t="s">
        <v>112</v>
      </c>
      <c r="N580" s="128"/>
      <c r="O580" s="129">
        <v>459.02</v>
      </c>
      <c r="P580" s="129">
        <v>12.12</v>
      </c>
      <c r="Q580" s="130">
        <v>5302</v>
      </c>
      <c r="R580" s="129">
        <v>120000</v>
      </c>
      <c r="S580" s="129">
        <v>7500</v>
      </c>
      <c r="T580" s="128" t="s">
        <v>2948</v>
      </c>
      <c r="U580" s="128" t="s">
        <v>4325</v>
      </c>
      <c r="V580" s="131">
        <v>53020</v>
      </c>
      <c r="W580" s="132">
        <v>53020</v>
      </c>
    </row>
    <row r="581" spans="1:23" ht="30" customHeight="1" x14ac:dyDescent="0.3">
      <c r="A581" s="122">
        <v>530156</v>
      </c>
      <c r="B581" s="123" t="s">
        <v>1832</v>
      </c>
      <c r="C581" s="124" t="s">
        <v>4326</v>
      </c>
      <c r="D581" s="125" t="s">
        <v>3017</v>
      </c>
      <c r="E581" s="124" t="s">
        <v>1833</v>
      </c>
      <c r="F581" s="124"/>
      <c r="G581" s="124" t="s">
        <v>1834</v>
      </c>
      <c r="H581" s="124" t="s">
        <v>5936</v>
      </c>
      <c r="I581" s="124" t="s">
        <v>2973</v>
      </c>
      <c r="J581" s="126">
        <v>53</v>
      </c>
      <c r="K581" s="127">
        <v>5302</v>
      </c>
      <c r="L581" s="124" t="s">
        <v>4295</v>
      </c>
      <c r="M581" s="128" t="s">
        <v>112</v>
      </c>
      <c r="N581" s="128"/>
      <c r="O581" s="129">
        <v>459.02</v>
      </c>
      <c r="P581" s="129">
        <v>12.12</v>
      </c>
      <c r="Q581" s="130">
        <v>5302</v>
      </c>
      <c r="R581" s="129">
        <v>120000</v>
      </c>
      <c r="S581" s="129">
        <v>7500</v>
      </c>
      <c r="T581" s="128" t="s">
        <v>2948</v>
      </c>
      <c r="U581" s="128" t="s">
        <v>4327</v>
      </c>
      <c r="V581" s="131">
        <v>53020</v>
      </c>
      <c r="W581" s="132">
        <v>53050</v>
      </c>
    </row>
    <row r="582" spans="1:23" ht="30" customHeight="1" x14ac:dyDescent="0.3">
      <c r="A582" s="122">
        <v>530411</v>
      </c>
      <c r="B582" s="123" t="s">
        <v>1835</v>
      </c>
      <c r="C582" s="124" t="s">
        <v>4328</v>
      </c>
      <c r="D582" s="125" t="s">
        <v>3017</v>
      </c>
      <c r="E582" s="124" t="s">
        <v>1836</v>
      </c>
      <c r="F582" s="124"/>
      <c r="G582" s="124" t="s">
        <v>1837</v>
      </c>
      <c r="H582" s="124" t="s">
        <v>5936</v>
      </c>
      <c r="I582" s="124" t="s">
        <v>2973</v>
      </c>
      <c r="J582" s="126">
        <v>31</v>
      </c>
      <c r="K582" s="127">
        <v>3103</v>
      </c>
      <c r="L582" s="124" t="s">
        <v>4329</v>
      </c>
      <c r="M582" s="128" t="s">
        <v>112</v>
      </c>
      <c r="N582" s="128"/>
      <c r="O582" s="129">
        <v>695.4</v>
      </c>
      <c r="P582" s="129">
        <v>19.09</v>
      </c>
      <c r="Q582" s="130">
        <v>3103</v>
      </c>
      <c r="R582" s="129">
        <v>62000</v>
      </c>
      <c r="S582" s="129">
        <v>12000</v>
      </c>
      <c r="T582" s="128" t="s">
        <v>2948</v>
      </c>
      <c r="U582" s="128" t="s">
        <v>4330</v>
      </c>
      <c r="V582" s="131">
        <v>31066</v>
      </c>
      <c r="W582" s="132">
        <v>31039</v>
      </c>
    </row>
    <row r="583" spans="1:23" ht="30" customHeight="1" x14ac:dyDescent="0.3">
      <c r="A583" s="122">
        <v>530412</v>
      </c>
      <c r="B583" s="123" t="s">
        <v>1838</v>
      </c>
      <c r="C583" s="124" t="s">
        <v>4331</v>
      </c>
      <c r="D583" s="125" t="s">
        <v>3017</v>
      </c>
      <c r="E583" s="124" t="s">
        <v>1839</v>
      </c>
      <c r="F583" s="124"/>
      <c r="G583" s="124" t="s">
        <v>1840</v>
      </c>
      <c r="H583" s="124" t="s">
        <v>5936</v>
      </c>
      <c r="I583" s="124" t="s">
        <v>2973</v>
      </c>
      <c r="J583" s="126">
        <v>31</v>
      </c>
      <c r="K583" s="127">
        <v>3104</v>
      </c>
      <c r="L583" s="124" t="s">
        <v>4332</v>
      </c>
      <c r="M583" s="128" t="s">
        <v>112</v>
      </c>
      <c r="N583" s="128"/>
      <c r="O583" s="129">
        <v>974.14</v>
      </c>
      <c r="P583" s="129">
        <v>22.94</v>
      </c>
      <c r="Q583" s="130">
        <v>3104</v>
      </c>
      <c r="R583" s="129">
        <v>270</v>
      </c>
      <c r="S583" s="129">
        <v>270</v>
      </c>
      <c r="T583" s="128" t="s">
        <v>2948</v>
      </c>
      <c r="U583" s="128" t="s">
        <v>4333</v>
      </c>
      <c r="V583" s="131">
        <v>31067</v>
      </c>
      <c r="W583" s="132">
        <v>31040</v>
      </c>
    </row>
    <row r="584" spans="1:23" ht="30" customHeight="1" x14ac:dyDescent="0.3">
      <c r="A584" s="122">
        <v>530511</v>
      </c>
      <c r="B584" s="123" t="s">
        <v>1841</v>
      </c>
      <c r="C584" s="124" t="s">
        <v>4334</v>
      </c>
      <c r="D584" s="125" t="s">
        <v>3017</v>
      </c>
      <c r="E584" s="124" t="s">
        <v>1842</v>
      </c>
      <c r="F584" s="124"/>
      <c r="G584" s="124" t="s">
        <v>1843</v>
      </c>
      <c r="H584" s="124" t="s">
        <v>5936</v>
      </c>
      <c r="I584" s="124" t="s">
        <v>2973</v>
      </c>
      <c r="J584" s="126">
        <v>53</v>
      </c>
      <c r="K584" s="127">
        <v>5302</v>
      </c>
      <c r="L584" s="124" t="s">
        <v>4295</v>
      </c>
      <c r="M584" s="128" t="s">
        <v>112</v>
      </c>
      <c r="N584" s="128"/>
      <c r="O584" s="129">
        <v>459.02</v>
      </c>
      <c r="P584" s="129">
        <v>12.12</v>
      </c>
      <c r="Q584" s="130">
        <v>5302</v>
      </c>
      <c r="R584" s="129">
        <v>120000</v>
      </c>
      <c r="S584" s="129">
        <v>7500</v>
      </c>
      <c r="T584" s="128" t="s">
        <v>2948</v>
      </c>
      <c r="U584" s="128" t="s">
        <v>4335</v>
      </c>
      <c r="V584" s="131">
        <v>53020</v>
      </c>
      <c r="W584" s="132">
        <v>53020</v>
      </c>
    </row>
    <row r="585" spans="1:23" ht="30" customHeight="1" x14ac:dyDescent="0.3">
      <c r="A585" s="122">
        <v>530602</v>
      </c>
      <c r="B585" s="123" t="s">
        <v>1844</v>
      </c>
      <c r="C585" s="124" t="s">
        <v>4336</v>
      </c>
      <c r="D585" s="125" t="s">
        <v>3017</v>
      </c>
      <c r="E585" s="124" t="s">
        <v>1845</v>
      </c>
      <c r="F585" s="124" t="s">
        <v>4337</v>
      </c>
      <c r="G585" s="124" t="s">
        <v>1846</v>
      </c>
      <c r="H585" s="124" t="s">
        <v>5936</v>
      </c>
      <c r="I585" s="124" t="s">
        <v>2973</v>
      </c>
      <c r="J585" s="126">
        <v>53</v>
      </c>
      <c r="K585" s="127">
        <v>5306</v>
      </c>
      <c r="L585" s="124" t="s">
        <v>4254</v>
      </c>
      <c r="M585" s="128" t="s">
        <v>112</v>
      </c>
      <c r="N585" s="128"/>
      <c r="O585" s="129">
        <v>206.55</v>
      </c>
      <c r="P585" s="129">
        <v>3.47</v>
      </c>
      <c r="Q585" s="130">
        <v>5306</v>
      </c>
      <c r="R585" s="129">
        <v>310000</v>
      </c>
      <c r="S585" s="129">
        <v>10000</v>
      </c>
      <c r="T585" s="128" t="s">
        <v>2948</v>
      </c>
      <c r="U585" s="128" t="s">
        <v>4338</v>
      </c>
      <c r="V585" s="131">
        <v>53060</v>
      </c>
      <c r="W585" s="132">
        <v>51077</v>
      </c>
    </row>
    <row r="586" spans="1:23" ht="30" customHeight="1" x14ac:dyDescent="0.3">
      <c r="A586" s="122">
        <v>530634</v>
      </c>
      <c r="B586" s="123" t="s">
        <v>1847</v>
      </c>
      <c r="C586" s="124" t="s">
        <v>4339</v>
      </c>
      <c r="D586" s="125" t="s">
        <v>3017</v>
      </c>
      <c r="E586" s="124" t="s">
        <v>1848</v>
      </c>
      <c r="F586" s="124"/>
      <c r="G586" s="124" t="s">
        <v>1849</v>
      </c>
      <c r="H586" s="124" t="s">
        <v>5936</v>
      </c>
      <c r="I586" s="124" t="s">
        <v>2973</v>
      </c>
      <c r="J586" s="126">
        <v>53</v>
      </c>
      <c r="K586" s="127">
        <v>5304</v>
      </c>
      <c r="L586" s="124" t="s">
        <v>4340</v>
      </c>
      <c r="M586" s="128" t="s">
        <v>112</v>
      </c>
      <c r="N586" s="128"/>
      <c r="O586" s="129">
        <v>795</v>
      </c>
      <c r="P586" s="129">
        <v>4.32</v>
      </c>
      <c r="Q586" s="130">
        <v>5304</v>
      </c>
      <c r="R586" s="129">
        <v>22000</v>
      </c>
      <c r="S586" s="129">
        <v>2800</v>
      </c>
      <c r="T586" s="128" t="s">
        <v>2948</v>
      </c>
      <c r="U586" s="128" t="s">
        <v>4341</v>
      </c>
      <c r="V586" s="131">
        <v>53040</v>
      </c>
      <c r="W586" s="132" t="s">
        <v>4342</v>
      </c>
    </row>
    <row r="587" spans="1:23" ht="30" customHeight="1" x14ac:dyDescent="0.3">
      <c r="A587" s="122">
        <v>530800</v>
      </c>
      <c r="B587" s="123" t="s">
        <v>1850</v>
      </c>
      <c r="C587" s="124" t="s">
        <v>1850</v>
      </c>
      <c r="D587" s="125" t="s">
        <v>3017</v>
      </c>
      <c r="E587" s="124" t="s">
        <v>5647</v>
      </c>
      <c r="F587" s="124"/>
      <c r="G587" s="124" t="s">
        <v>138</v>
      </c>
      <c r="H587" s="124"/>
      <c r="I587" s="124"/>
      <c r="J587" s="126">
        <v>74</v>
      </c>
      <c r="K587" s="127">
        <v>7441</v>
      </c>
      <c r="L587" s="124" t="s">
        <v>5947</v>
      </c>
      <c r="M587" s="128" t="s">
        <v>112</v>
      </c>
      <c r="N587" s="128"/>
      <c r="O587" s="129">
        <v>401.17</v>
      </c>
      <c r="P587" s="129">
        <v>4.07</v>
      </c>
      <c r="Q587" s="130">
        <v>7441</v>
      </c>
      <c r="R587" s="129">
        <v>152000</v>
      </c>
      <c r="S587" s="129">
        <v>23000</v>
      </c>
      <c r="T587" s="128" t="s">
        <v>2948</v>
      </c>
      <c r="U587" s="128"/>
      <c r="V587" s="131"/>
      <c r="W587" s="132"/>
    </row>
    <row r="588" spans="1:23" ht="30" customHeight="1" x14ac:dyDescent="0.3">
      <c r="A588" s="122">
        <v>540242</v>
      </c>
      <c r="B588" s="123" t="s">
        <v>1851</v>
      </c>
      <c r="C588" s="124" t="s">
        <v>4343</v>
      </c>
      <c r="D588" s="125" t="s">
        <v>3017</v>
      </c>
      <c r="E588" s="124" t="s">
        <v>1852</v>
      </c>
      <c r="F588" s="124"/>
      <c r="G588" s="124" t="s">
        <v>1853</v>
      </c>
      <c r="H588" s="124" t="s">
        <v>5936</v>
      </c>
      <c r="I588" s="124" t="s">
        <v>2973</v>
      </c>
      <c r="J588" s="126">
        <v>53</v>
      </c>
      <c r="K588" s="127">
        <v>5302</v>
      </c>
      <c r="L588" s="124" t="s">
        <v>4295</v>
      </c>
      <c r="M588" s="128" t="s">
        <v>112</v>
      </c>
      <c r="N588" s="128"/>
      <c r="O588" s="129">
        <v>459.02</v>
      </c>
      <c r="P588" s="129">
        <v>12.12</v>
      </c>
      <c r="Q588" s="130">
        <v>5302</v>
      </c>
      <c r="R588" s="129">
        <v>120000</v>
      </c>
      <c r="S588" s="129">
        <v>7500</v>
      </c>
      <c r="T588" s="128" t="s">
        <v>2948</v>
      </c>
      <c r="U588" s="128" t="s">
        <v>4344</v>
      </c>
      <c r="V588" s="131">
        <v>53020</v>
      </c>
      <c r="W588" s="132">
        <v>53020</v>
      </c>
    </row>
    <row r="589" spans="1:23" ht="30" customHeight="1" x14ac:dyDescent="0.3">
      <c r="A589" s="122">
        <v>540243</v>
      </c>
      <c r="B589" s="123" t="s">
        <v>1854</v>
      </c>
      <c r="C589" s="124" t="s">
        <v>4345</v>
      </c>
      <c r="D589" s="125" t="s">
        <v>3017</v>
      </c>
      <c r="E589" s="124" t="s">
        <v>1855</v>
      </c>
      <c r="F589" s="124" t="s">
        <v>5948</v>
      </c>
      <c r="G589" s="124" t="s">
        <v>1856</v>
      </c>
      <c r="H589" s="124" t="s">
        <v>5936</v>
      </c>
      <c r="I589" s="124" t="s">
        <v>2973</v>
      </c>
      <c r="J589" s="126">
        <v>54</v>
      </c>
      <c r="K589" s="127">
        <v>5400</v>
      </c>
      <c r="L589" s="124" t="s">
        <v>4346</v>
      </c>
      <c r="M589" s="128" t="s">
        <v>112</v>
      </c>
      <c r="N589" s="128"/>
      <c r="O589" s="129">
        <v>780.5</v>
      </c>
      <c r="P589" s="129">
        <v>10.88</v>
      </c>
      <c r="Q589" s="130">
        <v>5400</v>
      </c>
      <c r="R589" s="129">
        <v>56000</v>
      </c>
      <c r="S589" s="129">
        <v>9200</v>
      </c>
      <c r="T589" s="128"/>
      <c r="U589" s="128" t="s">
        <v>4347</v>
      </c>
      <c r="V589" s="131">
        <v>54010</v>
      </c>
      <c r="W589" s="132">
        <v>54010</v>
      </c>
    </row>
    <row r="590" spans="1:23" ht="30" customHeight="1" x14ac:dyDescent="0.3">
      <c r="A590" s="122">
        <v>550101</v>
      </c>
      <c r="B590" s="123" t="s">
        <v>1857</v>
      </c>
      <c r="C590" s="124" t="s">
        <v>4348</v>
      </c>
      <c r="D590" s="125" t="s">
        <v>3017</v>
      </c>
      <c r="E590" s="124" t="s">
        <v>1858</v>
      </c>
      <c r="F590" s="124"/>
      <c r="G590" s="124" t="s">
        <v>1859</v>
      </c>
      <c r="H590" s="124" t="s">
        <v>5936</v>
      </c>
      <c r="I590" s="124" t="s">
        <v>2973</v>
      </c>
      <c r="J590" s="126">
        <v>55</v>
      </c>
      <c r="K590" s="127">
        <v>5501</v>
      </c>
      <c r="L590" s="124" t="s">
        <v>5949</v>
      </c>
      <c r="M590" s="128" t="s">
        <v>112</v>
      </c>
      <c r="N590" s="128"/>
      <c r="O590" s="129">
        <v>461.42</v>
      </c>
      <c r="P590" s="129">
        <v>8.58</v>
      </c>
      <c r="Q590" s="130">
        <v>5501</v>
      </c>
      <c r="R590" s="129">
        <v>82000</v>
      </c>
      <c r="S590" s="129">
        <v>24000</v>
      </c>
      <c r="T590" s="128"/>
      <c r="U590" s="128" t="s">
        <v>4349</v>
      </c>
      <c r="V590" s="131">
        <v>55020</v>
      </c>
      <c r="W590" s="132">
        <v>55020</v>
      </c>
    </row>
    <row r="591" spans="1:23" ht="30" customHeight="1" x14ac:dyDescent="0.3">
      <c r="A591" s="122">
        <v>550145</v>
      </c>
      <c r="B591" s="123" t="s">
        <v>1860</v>
      </c>
      <c r="C591" s="124" t="s">
        <v>4350</v>
      </c>
      <c r="D591" s="125" t="s">
        <v>3017</v>
      </c>
      <c r="E591" s="124" t="s">
        <v>1861</v>
      </c>
      <c r="F591" s="124"/>
      <c r="G591" s="124" t="s">
        <v>1862</v>
      </c>
      <c r="H591" s="124" t="s">
        <v>5936</v>
      </c>
      <c r="I591" s="124" t="s">
        <v>2973</v>
      </c>
      <c r="J591" s="126">
        <v>55</v>
      </c>
      <c r="K591" s="127">
        <v>5500</v>
      </c>
      <c r="L591" s="124" t="s">
        <v>4298</v>
      </c>
      <c r="M591" s="128" t="s">
        <v>112</v>
      </c>
      <c r="N591" s="128"/>
      <c r="O591" s="129">
        <v>868</v>
      </c>
      <c r="P591" s="129">
        <v>11.52</v>
      </c>
      <c r="Q591" s="130">
        <v>5500</v>
      </c>
      <c r="R591" s="129">
        <v>560000</v>
      </c>
      <c r="S591" s="129">
        <v>16000</v>
      </c>
      <c r="T591" s="128"/>
      <c r="U591" s="128" t="s">
        <v>4351</v>
      </c>
      <c r="V591" s="131">
        <v>55013</v>
      </c>
      <c r="W591" s="132">
        <v>55030</v>
      </c>
    </row>
    <row r="592" spans="1:23" ht="30" customHeight="1" x14ac:dyDescent="0.3">
      <c r="A592" s="122">
        <v>550147</v>
      </c>
      <c r="B592" s="123" t="s">
        <v>1863</v>
      </c>
      <c r="C592" s="124" t="s">
        <v>4352</v>
      </c>
      <c r="D592" s="125" t="s">
        <v>3017</v>
      </c>
      <c r="E592" s="124" t="s">
        <v>1864</v>
      </c>
      <c r="F592" s="124"/>
      <c r="G592" s="124" t="s">
        <v>1865</v>
      </c>
      <c r="H592" s="124" t="s">
        <v>5936</v>
      </c>
      <c r="I592" s="124" t="s">
        <v>2973</v>
      </c>
      <c r="J592" s="126">
        <v>55</v>
      </c>
      <c r="K592" s="127">
        <v>5500</v>
      </c>
      <c r="L592" s="124" t="s">
        <v>4298</v>
      </c>
      <c r="M592" s="128" t="s">
        <v>112</v>
      </c>
      <c r="N592" s="128"/>
      <c r="O592" s="129">
        <v>868</v>
      </c>
      <c r="P592" s="129">
        <v>11.52</v>
      </c>
      <c r="Q592" s="130">
        <v>5500</v>
      </c>
      <c r="R592" s="129">
        <v>560000</v>
      </c>
      <c r="S592" s="129">
        <v>16000</v>
      </c>
      <c r="T592" s="128"/>
      <c r="U592" s="128" t="s">
        <v>4353</v>
      </c>
      <c r="V592" s="131">
        <v>55014</v>
      </c>
      <c r="W592" s="132" t="s">
        <v>4301</v>
      </c>
    </row>
    <row r="593" spans="1:23" ht="30" customHeight="1" x14ac:dyDescent="0.3">
      <c r="A593" s="122">
        <v>610100</v>
      </c>
      <c r="B593" s="123" t="s">
        <v>1866</v>
      </c>
      <c r="C593" s="124" t="s">
        <v>4354</v>
      </c>
      <c r="D593" s="125" t="s">
        <v>3017</v>
      </c>
      <c r="E593" s="124" t="s">
        <v>1867</v>
      </c>
      <c r="F593" s="124"/>
      <c r="G593" s="124" t="s">
        <v>631</v>
      </c>
      <c r="H593" s="124" t="e">
        <v>#N/A</v>
      </c>
      <c r="I593" s="124" t="e">
        <v>#N/A</v>
      </c>
      <c r="J593" s="126">
        <v>61</v>
      </c>
      <c r="K593" s="127">
        <v>6100</v>
      </c>
      <c r="L593" s="124" t="s">
        <v>3480</v>
      </c>
      <c r="M593" s="128" t="s">
        <v>112</v>
      </c>
      <c r="N593" s="128" t="s">
        <v>3241</v>
      </c>
      <c r="O593" s="129">
        <v>587</v>
      </c>
      <c r="P593" s="129">
        <v>4.5999999999999996</v>
      </c>
      <c r="Q593" s="130">
        <v>6100</v>
      </c>
      <c r="R593" s="129">
        <v>1000000</v>
      </c>
      <c r="S593" s="129">
        <v>8400</v>
      </c>
      <c r="T593" s="128" t="s">
        <v>2948</v>
      </c>
      <c r="U593" s="128" t="s">
        <v>4355</v>
      </c>
      <c r="V593" s="131"/>
      <c r="W593" s="132">
        <v>61010</v>
      </c>
    </row>
    <row r="594" spans="1:23" ht="30" customHeight="1" x14ac:dyDescent="0.3">
      <c r="A594" s="122">
        <v>610111</v>
      </c>
      <c r="B594" s="123" t="s">
        <v>1868</v>
      </c>
      <c r="C594" s="124" t="s">
        <v>4356</v>
      </c>
      <c r="D594" s="125" t="s">
        <v>3017</v>
      </c>
      <c r="E594" s="124" t="s">
        <v>1869</v>
      </c>
      <c r="F594" s="124" t="s">
        <v>4357</v>
      </c>
      <c r="G594" s="124" t="s">
        <v>1870</v>
      </c>
      <c r="H594" s="124" t="s">
        <v>5950</v>
      </c>
      <c r="I594" s="124" t="s">
        <v>2973</v>
      </c>
      <c r="J594" s="126">
        <v>61</v>
      </c>
      <c r="K594" s="127">
        <v>6100</v>
      </c>
      <c r="L594" s="124" t="s">
        <v>3480</v>
      </c>
      <c r="M594" s="128" t="s">
        <v>112</v>
      </c>
      <c r="N594" s="128"/>
      <c r="O594" s="129">
        <v>587</v>
      </c>
      <c r="P594" s="129">
        <v>4.5999999999999996</v>
      </c>
      <c r="Q594" s="130">
        <v>6100</v>
      </c>
      <c r="R594" s="129">
        <v>1000000</v>
      </c>
      <c r="S594" s="129">
        <v>8400</v>
      </c>
      <c r="T594" s="128" t="s">
        <v>2948</v>
      </c>
      <c r="U594" s="128" t="s">
        <v>4358</v>
      </c>
      <c r="V594" s="131">
        <v>61050</v>
      </c>
      <c r="W594" s="132">
        <v>61040</v>
      </c>
    </row>
    <row r="595" spans="1:23" ht="30" customHeight="1" x14ac:dyDescent="0.3">
      <c r="A595" s="122">
        <v>610112</v>
      </c>
      <c r="B595" s="123" t="s">
        <v>1871</v>
      </c>
      <c r="C595" s="124" t="s">
        <v>1871</v>
      </c>
      <c r="D595" s="125" t="s">
        <v>3017</v>
      </c>
      <c r="E595" s="124" t="s">
        <v>1872</v>
      </c>
      <c r="F595" s="124" t="s">
        <v>4359</v>
      </c>
      <c r="G595" s="124" t="s">
        <v>1873</v>
      </c>
      <c r="H595" s="124" t="s">
        <v>5950</v>
      </c>
      <c r="I595" s="124" t="s">
        <v>2973</v>
      </c>
      <c r="J595" s="126">
        <v>61</v>
      </c>
      <c r="K595" s="127">
        <v>6100</v>
      </c>
      <c r="L595" s="124" t="s">
        <v>3480</v>
      </c>
      <c r="M595" s="128" t="s">
        <v>112</v>
      </c>
      <c r="N595" s="128" t="s">
        <v>3241</v>
      </c>
      <c r="O595" s="129">
        <v>587</v>
      </c>
      <c r="P595" s="129">
        <v>4.5999999999999996</v>
      </c>
      <c r="Q595" s="130">
        <v>6100</v>
      </c>
      <c r="R595" s="129">
        <v>1000000</v>
      </c>
      <c r="S595" s="129">
        <v>8400</v>
      </c>
      <c r="T595" s="128" t="s">
        <v>2948</v>
      </c>
      <c r="U595" s="128" t="s">
        <v>4360</v>
      </c>
      <c r="V595" s="131">
        <v>61075</v>
      </c>
      <c r="W595" s="132">
        <v>61040</v>
      </c>
    </row>
    <row r="596" spans="1:23" ht="30" customHeight="1" x14ac:dyDescent="0.3">
      <c r="A596" s="122">
        <v>610119</v>
      </c>
      <c r="B596" s="123" t="s">
        <v>1874</v>
      </c>
      <c r="C596" s="124" t="s">
        <v>4361</v>
      </c>
      <c r="D596" s="125" t="s">
        <v>3017</v>
      </c>
      <c r="E596" s="124" t="s">
        <v>1875</v>
      </c>
      <c r="F596" s="124"/>
      <c r="G596" s="124" t="s">
        <v>1876</v>
      </c>
      <c r="H596" s="124" t="s">
        <v>5940</v>
      </c>
      <c r="I596" s="124" t="s">
        <v>2973</v>
      </c>
      <c r="J596" s="126">
        <v>61</v>
      </c>
      <c r="K596" s="127">
        <v>6100</v>
      </c>
      <c r="L596" s="124" t="s">
        <v>3480</v>
      </c>
      <c r="M596" s="128" t="s">
        <v>112</v>
      </c>
      <c r="N596" s="128" t="s">
        <v>3241</v>
      </c>
      <c r="O596" s="129">
        <v>587</v>
      </c>
      <c r="P596" s="129">
        <v>4.5999999999999996</v>
      </c>
      <c r="Q596" s="130">
        <v>6100</v>
      </c>
      <c r="R596" s="129">
        <v>1000000</v>
      </c>
      <c r="S596" s="129">
        <v>8400</v>
      </c>
      <c r="T596" s="128" t="s">
        <v>2948</v>
      </c>
      <c r="U596" s="128" t="s">
        <v>4362</v>
      </c>
      <c r="V596" s="131">
        <v>61050</v>
      </c>
      <c r="W596" s="132">
        <v>61010</v>
      </c>
    </row>
    <row r="597" spans="1:23" ht="30" customHeight="1" x14ac:dyDescent="0.3">
      <c r="A597" s="122">
        <v>610121</v>
      </c>
      <c r="B597" s="123" t="s">
        <v>1877</v>
      </c>
      <c r="C597" s="124" t="s">
        <v>4363</v>
      </c>
      <c r="D597" s="125" t="s">
        <v>3017</v>
      </c>
      <c r="E597" s="124" t="s">
        <v>1878</v>
      </c>
      <c r="F597" s="124" t="s">
        <v>4364</v>
      </c>
      <c r="G597" s="124" t="s">
        <v>1879</v>
      </c>
      <c r="H597" s="124" t="s">
        <v>5730</v>
      </c>
      <c r="I597" s="124" t="s">
        <v>2973</v>
      </c>
      <c r="J597" s="126">
        <v>61</v>
      </c>
      <c r="K597" s="127">
        <v>6100</v>
      </c>
      <c r="L597" s="124" t="s">
        <v>3480</v>
      </c>
      <c r="M597" s="128" t="s">
        <v>112</v>
      </c>
      <c r="N597" s="128"/>
      <c r="O597" s="129">
        <v>587</v>
      </c>
      <c r="P597" s="129">
        <v>4.5999999999999996</v>
      </c>
      <c r="Q597" s="130">
        <v>6100</v>
      </c>
      <c r="R597" s="129">
        <v>1000000</v>
      </c>
      <c r="S597" s="129">
        <v>8400</v>
      </c>
      <c r="T597" s="128" t="s">
        <v>2948</v>
      </c>
      <c r="U597" s="128" t="s">
        <v>4365</v>
      </c>
      <c r="V597" s="131">
        <v>61050</v>
      </c>
      <c r="W597" s="132">
        <v>61010</v>
      </c>
    </row>
    <row r="598" spans="1:23" ht="30" customHeight="1" x14ac:dyDescent="0.3">
      <c r="A598" s="122">
        <v>610122</v>
      </c>
      <c r="B598" s="123" t="s">
        <v>1880</v>
      </c>
      <c r="C598" s="124" t="s">
        <v>4366</v>
      </c>
      <c r="D598" s="125" t="s">
        <v>3017</v>
      </c>
      <c r="E598" s="124" t="s">
        <v>1881</v>
      </c>
      <c r="F598" s="124" t="s">
        <v>4259</v>
      </c>
      <c r="G598" s="124" t="s">
        <v>1882</v>
      </c>
      <c r="H598" s="124" t="s">
        <v>5730</v>
      </c>
      <c r="I598" s="124" t="s">
        <v>2973</v>
      </c>
      <c r="J598" s="126">
        <v>61</v>
      </c>
      <c r="K598" s="127">
        <v>6100</v>
      </c>
      <c r="L598" s="124" t="s">
        <v>3480</v>
      </c>
      <c r="M598" s="128" t="s">
        <v>112</v>
      </c>
      <c r="N598" s="128" t="s">
        <v>3241</v>
      </c>
      <c r="O598" s="129">
        <v>587</v>
      </c>
      <c r="P598" s="129">
        <v>4.5999999999999996</v>
      </c>
      <c r="Q598" s="130">
        <v>6100</v>
      </c>
      <c r="R598" s="129">
        <v>1000000</v>
      </c>
      <c r="S598" s="129">
        <v>8400</v>
      </c>
      <c r="T598" s="128" t="s">
        <v>2948</v>
      </c>
      <c r="U598" s="128" t="s">
        <v>4367</v>
      </c>
      <c r="V598" s="131">
        <v>61050</v>
      </c>
      <c r="W598" s="132">
        <v>61010</v>
      </c>
    </row>
    <row r="599" spans="1:23" ht="30" customHeight="1" x14ac:dyDescent="0.3">
      <c r="A599" s="122">
        <v>610123</v>
      </c>
      <c r="B599" s="123" t="s">
        <v>1883</v>
      </c>
      <c r="C599" s="124" t="s">
        <v>4368</v>
      </c>
      <c r="D599" s="125" t="s">
        <v>3017</v>
      </c>
      <c r="E599" s="124" t="s">
        <v>1884</v>
      </c>
      <c r="F599" s="124"/>
      <c r="G599" s="124" t="s">
        <v>1885</v>
      </c>
      <c r="H599" s="124" t="s">
        <v>5894</v>
      </c>
      <c r="I599" s="124" t="s">
        <v>2973</v>
      </c>
      <c r="J599" s="126">
        <v>61</v>
      </c>
      <c r="K599" s="127">
        <v>6100</v>
      </c>
      <c r="L599" s="124" t="s">
        <v>3480</v>
      </c>
      <c r="M599" s="128" t="s">
        <v>112</v>
      </c>
      <c r="N599" s="128" t="s">
        <v>3241</v>
      </c>
      <c r="O599" s="129">
        <v>587</v>
      </c>
      <c r="P599" s="129">
        <v>4.5999999999999996</v>
      </c>
      <c r="Q599" s="130">
        <v>6100</v>
      </c>
      <c r="R599" s="129">
        <v>1000000</v>
      </c>
      <c r="S599" s="129">
        <v>8400</v>
      </c>
      <c r="T599" s="128" t="s">
        <v>2948</v>
      </c>
      <c r="U599" s="128" t="s">
        <v>4369</v>
      </c>
      <c r="V599" s="131">
        <v>61050</v>
      </c>
      <c r="W599" s="132">
        <v>61010</v>
      </c>
    </row>
    <row r="600" spans="1:23" ht="30" customHeight="1" x14ac:dyDescent="0.3">
      <c r="A600" s="122">
        <v>610124</v>
      </c>
      <c r="B600" s="123" t="s">
        <v>1886</v>
      </c>
      <c r="C600" s="124" t="s">
        <v>4370</v>
      </c>
      <c r="D600" s="125" t="s">
        <v>3017</v>
      </c>
      <c r="E600" s="124" t="s">
        <v>5648</v>
      </c>
      <c r="F600" s="124" t="s">
        <v>4371</v>
      </c>
      <c r="G600" s="124" t="s">
        <v>1887</v>
      </c>
      <c r="H600" s="124" t="s">
        <v>2973</v>
      </c>
      <c r="I600" s="124" t="s">
        <v>2973</v>
      </c>
      <c r="J600" s="126">
        <v>61</v>
      </c>
      <c r="K600" s="127">
        <v>6101</v>
      </c>
      <c r="L600" s="124" t="s">
        <v>4372</v>
      </c>
      <c r="M600" s="128" t="s">
        <v>112</v>
      </c>
      <c r="N600" s="128" t="s">
        <v>3241</v>
      </c>
      <c r="O600" s="129">
        <v>599</v>
      </c>
      <c r="P600" s="129">
        <v>4.08</v>
      </c>
      <c r="Q600" s="130">
        <v>6101</v>
      </c>
      <c r="R600" s="129">
        <v>110000</v>
      </c>
      <c r="S600" s="129">
        <v>18000</v>
      </c>
      <c r="T600" s="128" t="s">
        <v>2948</v>
      </c>
      <c r="U600" s="128" t="s">
        <v>4373</v>
      </c>
      <c r="V600" s="131">
        <v>14185</v>
      </c>
      <c r="W600" s="132">
        <v>61073</v>
      </c>
    </row>
    <row r="601" spans="1:23" ht="30" customHeight="1" x14ac:dyDescent="0.3">
      <c r="A601" s="122">
        <v>610125</v>
      </c>
      <c r="B601" s="123" t="s">
        <v>1888</v>
      </c>
      <c r="C601" s="124" t="s">
        <v>4374</v>
      </c>
      <c r="D601" s="125" t="s">
        <v>3017</v>
      </c>
      <c r="E601" s="124" t="s">
        <v>1889</v>
      </c>
      <c r="F601" s="124" t="s">
        <v>4371</v>
      </c>
      <c r="G601" s="124" t="s">
        <v>1890</v>
      </c>
      <c r="H601" s="124" t="s">
        <v>2973</v>
      </c>
      <c r="I601" s="124" t="s">
        <v>2973</v>
      </c>
      <c r="J601" s="126">
        <v>61</v>
      </c>
      <c r="K601" s="127">
        <v>6101</v>
      </c>
      <c r="L601" s="124" t="s">
        <v>4372</v>
      </c>
      <c r="M601" s="128" t="s">
        <v>112</v>
      </c>
      <c r="N601" s="128"/>
      <c r="O601" s="129">
        <v>599</v>
      </c>
      <c r="P601" s="129">
        <v>4.08</v>
      </c>
      <c r="Q601" s="130">
        <v>6101</v>
      </c>
      <c r="R601" s="129">
        <v>110000</v>
      </c>
      <c r="S601" s="129">
        <v>18000</v>
      </c>
      <c r="T601" s="128" t="s">
        <v>2948</v>
      </c>
      <c r="U601" s="128" t="s">
        <v>4375</v>
      </c>
      <c r="V601" s="131">
        <v>14186</v>
      </c>
      <c r="W601" s="132">
        <v>61073</v>
      </c>
    </row>
    <row r="602" spans="1:23" ht="30" customHeight="1" x14ac:dyDescent="0.3">
      <c r="A602" s="122">
        <v>610127</v>
      </c>
      <c r="B602" s="123" t="s">
        <v>1891</v>
      </c>
      <c r="C602" s="124" t="s">
        <v>4376</v>
      </c>
      <c r="D602" s="125" t="s">
        <v>3017</v>
      </c>
      <c r="E602" s="124" t="s">
        <v>1892</v>
      </c>
      <c r="F602" s="124"/>
      <c r="G602" s="124" t="s">
        <v>1893</v>
      </c>
      <c r="H602" s="124" t="s">
        <v>5894</v>
      </c>
      <c r="I602" s="124" t="s">
        <v>2973</v>
      </c>
      <c r="J602" s="126">
        <v>61</v>
      </c>
      <c r="K602" s="127">
        <v>6100</v>
      </c>
      <c r="L602" s="124" t="s">
        <v>3480</v>
      </c>
      <c r="M602" s="128" t="s">
        <v>112</v>
      </c>
      <c r="N602" s="128" t="s">
        <v>3241</v>
      </c>
      <c r="O602" s="129">
        <v>587</v>
      </c>
      <c r="P602" s="129">
        <v>4.5999999999999996</v>
      </c>
      <c r="Q602" s="130">
        <v>6100</v>
      </c>
      <c r="R602" s="129">
        <v>1000000</v>
      </c>
      <c r="S602" s="129">
        <v>8400</v>
      </c>
      <c r="T602" s="128" t="s">
        <v>2948</v>
      </c>
      <c r="U602" s="128" t="s">
        <v>4377</v>
      </c>
      <c r="V602" s="131">
        <v>61050</v>
      </c>
      <c r="W602" s="132">
        <v>61010</v>
      </c>
    </row>
    <row r="603" spans="1:23" ht="30" customHeight="1" x14ac:dyDescent="0.3">
      <c r="A603" s="122">
        <v>610128</v>
      </c>
      <c r="B603" s="123" t="s">
        <v>1894</v>
      </c>
      <c r="C603" s="124" t="s">
        <v>4378</v>
      </c>
      <c r="D603" s="125" t="s">
        <v>3017</v>
      </c>
      <c r="E603" s="124" t="s">
        <v>1895</v>
      </c>
      <c r="F603" s="124" t="s">
        <v>5951</v>
      </c>
      <c r="G603" s="124" t="s">
        <v>1896</v>
      </c>
      <c r="H603" s="124" t="s">
        <v>5952</v>
      </c>
      <c r="I603" s="124" t="s">
        <v>2973</v>
      </c>
      <c r="J603" s="126">
        <v>61</v>
      </c>
      <c r="K603" s="127">
        <v>6100</v>
      </c>
      <c r="L603" s="124" t="s">
        <v>3480</v>
      </c>
      <c r="M603" s="128" t="s">
        <v>112</v>
      </c>
      <c r="N603" s="128" t="s">
        <v>3241</v>
      </c>
      <c r="O603" s="129">
        <v>587</v>
      </c>
      <c r="P603" s="129">
        <v>4.5999999999999996</v>
      </c>
      <c r="Q603" s="130">
        <v>6100</v>
      </c>
      <c r="R603" s="129">
        <v>1000000</v>
      </c>
      <c r="S603" s="129">
        <v>8400</v>
      </c>
      <c r="T603" s="128" t="s">
        <v>2948</v>
      </c>
      <c r="U603" s="128" t="s">
        <v>4379</v>
      </c>
      <c r="V603" s="131">
        <v>61050</v>
      </c>
      <c r="W603" s="132">
        <v>61010</v>
      </c>
    </row>
    <row r="604" spans="1:23" ht="30" customHeight="1" x14ac:dyDescent="0.3">
      <c r="A604" s="122">
        <v>610129</v>
      </c>
      <c r="B604" s="123" t="s">
        <v>1897</v>
      </c>
      <c r="C604" s="124" t="s">
        <v>4380</v>
      </c>
      <c r="D604" s="125" t="s">
        <v>3017</v>
      </c>
      <c r="E604" s="124" t="s">
        <v>5649</v>
      </c>
      <c r="F604" s="124"/>
      <c r="G604" s="124" t="s">
        <v>1898</v>
      </c>
      <c r="H604" s="124" t="s">
        <v>5729</v>
      </c>
      <c r="I604" s="124" t="s">
        <v>2973</v>
      </c>
      <c r="J604" s="126">
        <v>61</v>
      </c>
      <c r="K604" s="127">
        <v>6100</v>
      </c>
      <c r="L604" s="124" t="s">
        <v>3480</v>
      </c>
      <c r="M604" s="128" t="s">
        <v>112</v>
      </c>
      <c r="N604" s="128" t="s">
        <v>3241</v>
      </c>
      <c r="O604" s="129">
        <v>587</v>
      </c>
      <c r="P604" s="129">
        <v>4.5999999999999996</v>
      </c>
      <c r="Q604" s="130">
        <v>6100</v>
      </c>
      <c r="R604" s="129">
        <v>1000000</v>
      </c>
      <c r="S604" s="129">
        <v>8400</v>
      </c>
      <c r="T604" s="128" t="s">
        <v>2948</v>
      </c>
      <c r="U604" s="128" t="s">
        <v>4381</v>
      </c>
      <c r="V604" s="131">
        <v>61050</v>
      </c>
      <c r="W604" s="132">
        <v>61010</v>
      </c>
    </row>
    <row r="605" spans="1:23" ht="30" customHeight="1" x14ac:dyDescent="0.3">
      <c r="A605" s="122">
        <v>610142</v>
      </c>
      <c r="B605" s="123" t="s">
        <v>1899</v>
      </c>
      <c r="C605" s="124" t="s">
        <v>4382</v>
      </c>
      <c r="D605" s="125" t="s">
        <v>3017</v>
      </c>
      <c r="E605" s="124" t="s">
        <v>1900</v>
      </c>
      <c r="F605" s="124" t="s">
        <v>4383</v>
      </c>
      <c r="G605" s="124" t="s">
        <v>1901</v>
      </c>
      <c r="H605" s="124" t="s">
        <v>5730</v>
      </c>
      <c r="I605" s="124" t="s">
        <v>2973</v>
      </c>
      <c r="J605" s="126">
        <v>61</v>
      </c>
      <c r="K605" s="127">
        <v>6100</v>
      </c>
      <c r="L605" s="124" t="s">
        <v>3480</v>
      </c>
      <c r="M605" s="128" t="s">
        <v>112</v>
      </c>
      <c r="N605" s="128"/>
      <c r="O605" s="129">
        <v>587</v>
      </c>
      <c r="P605" s="129">
        <v>4.5999999999999996</v>
      </c>
      <c r="Q605" s="130">
        <v>6100</v>
      </c>
      <c r="R605" s="129">
        <v>1000000</v>
      </c>
      <c r="S605" s="129">
        <v>8400</v>
      </c>
      <c r="T605" s="128" t="s">
        <v>2948</v>
      </c>
      <c r="U605" s="128" t="s">
        <v>4384</v>
      </c>
      <c r="V605" s="131">
        <v>61050</v>
      </c>
      <c r="W605" s="132">
        <v>61010</v>
      </c>
    </row>
    <row r="606" spans="1:23" ht="30" customHeight="1" x14ac:dyDescent="0.3">
      <c r="A606" s="122">
        <v>610144</v>
      </c>
      <c r="B606" s="123" t="s">
        <v>1902</v>
      </c>
      <c r="C606" s="124" t="s">
        <v>4385</v>
      </c>
      <c r="D606" s="125" t="s">
        <v>3017</v>
      </c>
      <c r="E606" s="124" t="s">
        <v>1903</v>
      </c>
      <c r="F606" s="124"/>
      <c r="G606" s="124" t="s">
        <v>1904</v>
      </c>
      <c r="H606" s="124" t="s">
        <v>5729</v>
      </c>
      <c r="I606" s="124" t="s">
        <v>2973</v>
      </c>
      <c r="J606" s="126">
        <v>61</v>
      </c>
      <c r="K606" s="127">
        <v>6100</v>
      </c>
      <c r="L606" s="124" t="s">
        <v>3480</v>
      </c>
      <c r="M606" s="128" t="s">
        <v>112</v>
      </c>
      <c r="N606" s="128" t="s">
        <v>3241</v>
      </c>
      <c r="O606" s="129">
        <v>587</v>
      </c>
      <c r="P606" s="129">
        <v>4.5999999999999996</v>
      </c>
      <c r="Q606" s="130">
        <v>6100</v>
      </c>
      <c r="R606" s="129">
        <v>1000000</v>
      </c>
      <c r="S606" s="129">
        <v>8400</v>
      </c>
      <c r="T606" s="128" t="s">
        <v>2948</v>
      </c>
      <c r="U606" s="128" t="s">
        <v>4386</v>
      </c>
      <c r="V606" s="131">
        <v>61050</v>
      </c>
      <c r="W606" s="132">
        <v>61010</v>
      </c>
    </row>
    <row r="607" spans="1:23" ht="30" customHeight="1" x14ac:dyDescent="0.3">
      <c r="A607" s="122">
        <v>610241</v>
      </c>
      <c r="B607" s="123" t="s">
        <v>1905</v>
      </c>
      <c r="C607" s="124" t="s">
        <v>4387</v>
      </c>
      <c r="D607" s="125" t="s">
        <v>3017</v>
      </c>
      <c r="E607" s="124" t="s">
        <v>1906</v>
      </c>
      <c r="F607" s="124"/>
      <c r="G607" s="124" t="s">
        <v>1907</v>
      </c>
      <c r="H607" s="124" t="s">
        <v>5952</v>
      </c>
      <c r="I607" s="124" t="s">
        <v>5940</v>
      </c>
      <c r="J607" s="126">
        <v>61</v>
      </c>
      <c r="K607" s="127">
        <v>6100</v>
      </c>
      <c r="L607" s="124" t="s">
        <v>3480</v>
      </c>
      <c r="M607" s="128" t="s">
        <v>112</v>
      </c>
      <c r="N607" s="128"/>
      <c r="O607" s="129">
        <v>587</v>
      </c>
      <c r="P607" s="129">
        <v>4.5999999999999996</v>
      </c>
      <c r="Q607" s="130">
        <v>6100</v>
      </c>
      <c r="R607" s="129">
        <v>1000000</v>
      </c>
      <c r="S607" s="129">
        <v>8400</v>
      </c>
      <c r="T607" s="128" t="s">
        <v>2948</v>
      </c>
      <c r="U607" s="128" t="s">
        <v>4388</v>
      </c>
      <c r="V607" s="131">
        <v>61050</v>
      </c>
      <c r="W607" s="132">
        <v>61010</v>
      </c>
    </row>
    <row r="608" spans="1:23" ht="30" customHeight="1" x14ac:dyDescent="0.3">
      <c r="A608" s="122">
        <v>610243</v>
      </c>
      <c r="B608" s="123" t="s">
        <v>1908</v>
      </c>
      <c r="C608" s="124" t="s">
        <v>4389</v>
      </c>
      <c r="D608" s="125" t="s">
        <v>3017</v>
      </c>
      <c r="E608" s="124" t="s">
        <v>1909</v>
      </c>
      <c r="F608" s="124"/>
      <c r="G608" s="124" t="s">
        <v>1910</v>
      </c>
      <c r="H608" s="124" t="s">
        <v>5894</v>
      </c>
      <c r="I608" s="124" t="s">
        <v>2973</v>
      </c>
      <c r="J608" s="126">
        <v>61</v>
      </c>
      <c r="K608" s="127">
        <v>6102</v>
      </c>
      <c r="L608" s="124" t="s">
        <v>4390</v>
      </c>
      <c r="M608" s="128" t="s">
        <v>112</v>
      </c>
      <c r="N608" s="128" t="s">
        <v>3241</v>
      </c>
      <c r="O608" s="129">
        <v>455</v>
      </c>
      <c r="P608" s="129">
        <v>5.75</v>
      </c>
      <c r="Q608" s="130">
        <v>6102</v>
      </c>
      <c r="R608" s="129">
        <v>150000</v>
      </c>
      <c r="S608" s="129">
        <v>15000</v>
      </c>
      <c r="T608" s="128" t="s">
        <v>2948</v>
      </c>
      <c r="U608" s="128" t="s">
        <v>4391</v>
      </c>
      <c r="V608" s="131" t="s">
        <v>4392</v>
      </c>
      <c r="W608" s="132" t="s">
        <v>4393</v>
      </c>
    </row>
    <row r="609" spans="1:23" ht="30" customHeight="1" x14ac:dyDescent="0.3">
      <c r="A609" s="122">
        <v>610249</v>
      </c>
      <c r="B609" s="123" t="s">
        <v>1911</v>
      </c>
      <c r="C609" s="124" t="s">
        <v>4394</v>
      </c>
      <c r="D609" s="125" t="s">
        <v>3017</v>
      </c>
      <c r="E609" s="124" t="s">
        <v>1912</v>
      </c>
      <c r="F609" s="124"/>
      <c r="G609" s="124" t="s">
        <v>1913</v>
      </c>
      <c r="H609" s="124" t="s">
        <v>5894</v>
      </c>
      <c r="I609" s="124" t="s">
        <v>2973</v>
      </c>
      <c r="J609" s="126">
        <v>61</v>
      </c>
      <c r="K609" s="127">
        <v>6100</v>
      </c>
      <c r="L609" s="124" t="s">
        <v>3480</v>
      </c>
      <c r="M609" s="128" t="s">
        <v>112</v>
      </c>
      <c r="N609" s="128" t="s">
        <v>3241</v>
      </c>
      <c r="O609" s="129">
        <v>587</v>
      </c>
      <c r="P609" s="129">
        <v>4.5999999999999996</v>
      </c>
      <c r="Q609" s="130">
        <v>6100</v>
      </c>
      <c r="R609" s="129">
        <v>1000000</v>
      </c>
      <c r="S609" s="129">
        <v>8400</v>
      </c>
      <c r="T609" s="128" t="s">
        <v>2948</v>
      </c>
      <c r="U609" s="128" t="s">
        <v>4395</v>
      </c>
      <c r="V609" s="131">
        <v>61050</v>
      </c>
      <c r="W609" s="132">
        <v>61070</v>
      </c>
    </row>
    <row r="610" spans="1:23" ht="30" customHeight="1" x14ac:dyDescent="0.3">
      <c r="A610" s="122">
        <v>610281</v>
      </c>
      <c r="B610" s="123" t="s">
        <v>1914</v>
      </c>
      <c r="C610" s="124" t="s">
        <v>4396</v>
      </c>
      <c r="D610" s="125" t="s">
        <v>3017</v>
      </c>
      <c r="E610" s="124" t="s">
        <v>1915</v>
      </c>
      <c r="F610" s="124"/>
      <c r="G610" s="124" t="s">
        <v>1916</v>
      </c>
      <c r="H610" s="124" t="s">
        <v>5894</v>
      </c>
      <c r="I610" s="124" t="s">
        <v>2973</v>
      </c>
      <c r="J610" s="126">
        <v>61</v>
      </c>
      <c r="K610" s="127">
        <v>6100</v>
      </c>
      <c r="L610" s="124" t="s">
        <v>3480</v>
      </c>
      <c r="M610" s="128" t="s">
        <v>112</v>
      </c>
      <c r="N610" s="128" t="s">
        <v>3241</v>
      </c>
      <c r="O610" s="129">
        <v>587</v>
      </c>
      <c r="P610" s="129">
        <v>4.5999999999999996</v>
      </c>
      <c r="Q610" s="130">
        <v>6100</v>
      </c>
      <c r="R610" s="129">
        <v>1000000</v>
      </c>
      <c r="S610" s="129">
        <v>8400</v>
      </c>
      <c r="T610" s="128" t="s">
        <v>2948</v>
      </c>
      <c r="U610" s="128" t="s">
        <v>4397</v>
      </c>
      <c r="V610" s="131">
        <v>61050</v>
      </c>
      <c r="W610" s="132">
        <v>61070</v>
      </c>
    </row>
    <row r="611" spans="1:23" ht="30" customHeight="1" x14ac:dyDescent="0.3">
      <c r="A611" s="122">
        <v>610282</v>
      </c>
      <c r="B611" s="123" t="s">
        <v>1917</v>
      </c>
      <c r="C611" s="124" t="s">
        <v>4398</v>
      </c>
      <c r="D611" s="125" t="s">
        <v>3017</v>
      </c>
      <c r="E611" s="124" t="s">
        <v>1918</v>
      </c>
      <c r="F611" s="124"/>
      <c r="G611" s="124" t="s">
        <v>1919</v>
      </c>
      <c r="H611" s="124" t="s">
        <v>5894</v>
      </c>
      <c r="I611" s="124" t="s">
        <v>2973</v>
      </c>
      <c r="J611" s="126">
        <v>61</v>
      </c>
      <c r="K611" s="127">
        <v>6100</v>
      </c>
      <c r="L611" s="124" t="s">
        <v>3480</v>
      </c>
      <c r="M611" s="128" t="s">
        <v>112</v>
      </c>
      <c r="N611" s="128" t="s">
        <v>3241</v>
      </c>
      <c r="O611" s="129">
        <v>587</v>
      </c>
      <c r="P611" s="129">
        <v>4.5999999999999996</v>
      </c>
      <c r="Q611" s="130">
        <v>6100</v>
      </c>
      <c r="R611" s="129">
        <v>1000000</v>
      </c>
      <c r="S611" s="129">
        <v>8400</v>
      </c>
      <c r="T611" s="128" t="s">
        <v>2948</v>
      </c>
      <c r="U611" s="128" t="s">
        <v>4399</v>
      </c>
      <c r="V611" s="131">
        <v>61050</v>
      </c>
      <c r="W611" s="132">
        <v>61070</v>
      </c>
    </row>
    <row r="612" spans="1:23" ht="30" customHeight="1" x14ac:dyDescent="0.3">
      <c r="A612" s="122">
        <v>610284</v>
      </c>
      <c r="B612" s="123" t="s">
        <v>1920</v>
      </c>
      <c r="C612" s="124" t="s">
        <v>4400</v>
      </c>
      <c r="D612" s="125" t="s">
        <v>3017</v>
      </c>
      <c r="E612" s="124" t="s">
        <v>1921</v>
      </c>
      <c r="F612" s="124"/>
      <c r="G612" s="124" t="s">
        <v>1922</v>
      </c>
      <c r="H612" s="124" t="s">
        <v>5894</v>
      </c>
      <c r="I612" s="124" t="s">
        <v>2973</v>
      </c>
      <c r="J612" s="126">
        <v>61</v>
      </c>
      <c r="K612" s="127">
        <v>6100</v>
      </c>
      <c r="L612" s="124" t="s">
        <v>3480</v>
      </c>
      <c r="M612" s="128" t="s">
        <v>112</v>
      </c>
      <c r="N612" s="128" t="s">
        <v>3241</v>
      </c>
      <c r="O612" s="129">
        <v>587</v>
      </c>
      <c r="P612" s="129">
        <v>4.5999999999999996</v>
      </c>
      <c r="Q612" s="130">
        <v>6100</v>
      </c>
      <c r="R612" s="129">
        <v>1000000</v>
      </c>
      <c r="S612" s="129">
        <v>8400</v>
      </c>
      <c r="T612" s="128" t="s">
        <v>2948</v>
      </c>
      <c r="U612" s="128" t="s">
        <v>4401</v>
      </c>
      <c r="V612" s="131">
        <v>61050</v>
      </c>
      <c r="W612" s="132">
        <v>61070</v>
      </c>
    </row>
    <row r="613" spans="1:23" ht="30" customHeight="1" x14ac:dyDescent="0.3">
      <c r="A613" s="122">
        <v>610285</v>
      </c>
      <c r="B613" s="123" t="s">
        <v>1923</v>
      </c>
      <c r="C613" s="124" t="s">
        <v>4402</v>
      </c>
      <c r="D613" s="125" t="s">
        <v>3017</v>
      </c>
      <c r="E613" s="124" t="s">
        <v>1924</v>
      </c>
      <c r="F613" s="124"/>
      <c r="G613" s="124" t="s">
        <v>1925</v>
      </c>
      <c r="H613" s="124" t="s">
        <v>5894</v>
      </c>
      <c r="I613" s="124" t="s">
        <v>2973</v>
      </c>
      <c r="J613" s="126">
        <v>61</v>
      </c>
      <c r="K613" s="127">
        <v>6100</v>
      </c>
      <c r="L613" s="124" t="s">
        <v>3480</v>
      </c>
      <c r="M613" s="128" t="s">
        <v>112</v>
      </c>
      <c r="N613" s="128" t="s">
        <v>3241</v>
      </c>
      <c r="O613" s="129">
        <v>587</v>
      </c>
      <c r="P613" s="129">
        <v>4.5999999999999996</v>
      </c>
      <c r="Q613" s="130">
        <v>6100</v>
      </c>
      <c r="R613" s="129">
        <v>1000000</v>
      </c>
      <c r="S613" s="129">
        <v>8400</v>
      </c>
      <c r="T613" s="128" t="s">
        <v>2948</v>
      </c>
      <c r="U613" s="128" t="s">
        <v>4403</v>
      </c>
      <c r="V613" s="131">
        <v>61050</v>
      </c>
      <c r="W613" s="132">
        <v>61070</v>
      </c>
    </row>
    <row r="614" spans="1:23" ht="30" customHeight="1" x14ac:dyDescent="0.3">
      <c r="A614" s="122">
        <v>610286</v>
      </c>
      <c r="B614" s="123" t="s">
        <v>1926</v>
      </c>
      <c r="C614" s="124" t="s">
        <v>4404</v>
      </c>
      <c r="D614" s="125" t="s">
        <v>3017</v>
      </c>
      <c r="E614" s="124" t="s">
        <v>1927</v>
      </c>
      <c r="F614" s="124"/>
      <c r="G614" s="124" t="s">
        <v>1928</v>
      </c>
      <c r="H614" s="124" t="s">
        <v>5894</v>
      </c>
      <c r="I614" s="124" t="s">
        <v>2973</v>
      </c>
      <c r="J614" s="126">
        <v>61</v>
      </c>
      <c r="K614" s="127">
        <v>6100</v>
      </c>
      <c r="L614" s="124" t="s">
        <v>3480</v>
      </c>
      <c r="M614" s="128" t="s">
        <v>112</v>
      </c>
      <c r="N614" s="128" t="s">
        <v>3241</v>
      </c>
      <c r="O614" s="129">
        <v>587</v>
      </c>
      <c r="P614" s="129">
        <v>4.5999999999999996</v>
      </c>
      <c r="Q614" s="130">
        <v>6100</v>
      </c>
      <c r="R614" s="129">
        <v>1000000</v>
      </c>
      <c r="S614" s="129">
        <v>8400</v>
      </c>
      <c r="T614" s="128" t="s">
        <v>2948</v>
      </c>
      <c r="U614" s="128" t="s">
        <v>4405</v>
      </c>
      <c r="V614" s="131">
        <v>61050</v>
      </c>
      <c r="W614" s="132">
        <v>61070</v>
      </c>
    </row>
    <row r="615" spans="1:23" ht="30" customHeight="1" x14ac:dyDescent="0.3">
      <c r="A615" s="122">
        <v>610287</v>
      </c>
      <c r="B615" s="123" t="s">
        <v>1929</v>
      </c>
      <c r="C615" s="124" t="s">
        <v>4406</v>
      </c>
      <c r="D615" s="125" t="s">
        <v>3017</v>
      </c>
      <c r="E615" s="124" t="s">
        <v>1930</v>
      </c>
      <c r="F615" s="124"/>
      <c r="G615" s="124" t="s">
        <v>1931</v>
      </c>
      <c r="H615" s="124" t="s">
        <v>5894</v>
      </c>
      <c r="I615" s="124" t="s">
        <v>2973</v>
      </c>
      <c r="J615" s="126">
        <v>61</v>
      </c>
      <c r="K615" s="127">
        <v>6100</v>
      </c>
      <c r="L615" s="124" t="s">
        <v>3480</v>
      </c>
      <c r="M615" s="128" t="s">
        <v>112</v>
      </c>
      <c r="N615" s="128" t="s">
        <v>3241</v>
      </c>
      <c r="O615" s="129">
        <v>587</v>
      </c>
      <c r="P615" s="129">
        <v>4.5999999999999996</v>
      </c>
      <c r="Q615" s="130">
        <v>6100</v>
      </c>
      <c r="R615" s="129">
        <v>1000000</v>
      </c>
      <c r="S615" s="129">
        <v>8400</v>
      </c>
      <c r="T615" s="128" t="s">
        <v>2948</v>
      </c>
      <c r="U615" s="128" t="s">
        <v>4407</v>
      </c>
      <c r="V615" s="131">
        <v>61050</v>
      </c>
      <c r="W615" s="132">
        <v>61070</v>
      </c>
    </row>
    <row r="616" spans="1:23" ht="30" customHeight="1" x14ac:dyDescent="0.3">
      <c r="A616" s="122">
        <v>610311</v>
      </c>
      <c r="B616" s="123" t="s">
        <v>1932</v>
      </c>
      <c r="C616" s="124" t="s">
        <v>4408</v>
      </c>
      <c r="D616" s="125" t="s">
        <v>3017</v>
      </c>
      <c r="E616" s="124" t="s">
        <v>1933</v>
      </c>
      <c r="F616" s="124"/>
      <c r="G616" s="124" t="s">
        <v>1934</v>
      </c>
      <c r="H616" s="124" t="s">
        <v>5730</v>
      </c>
      <c r="I616" s="124" t="s">
        <v>2973</v>
      </c>
      <c r="J616" s="126">
        <v>61</v>
      </c>
      <c r="K616" s="127">
        <v>6100</v>
      </c>
      <c r="L616" s="124" t="s">
        <v>3480</v>
      </c>
      <c r="M616" s="128" t="s">
        <v>112</v>
      </c>
      <c r="N616" s="128"/>
      <c r="O616" s="129">
        <v>587</v>
      </c>
      <c r="P616" s="129">
        <v>4.5999999999999996</v>
      </c>
      <c r="Q616" s="130">
        <v>6100</v>
      </c>
      <c r="R616" s="129">
        <v>1000000</v>
      </c>
      <c r="S616" s="129">
        <v>8400</v>
      </c>
      <c r="T616" s="128" t="s">
        <v>2948</v>
      </c>
      <c r="U616" s="128" t="s">
        <v>4409</v>
      </c>
      <c r="V616" s="131">
        <v>61050</v>
      </c>
      <c r="W616" s="132">
        <v>61077</v>
      </c>
    </row>
    <row r="617" spans="1:23" ht="30" customHeight="1" x14ac:dyDescent="0.3">
      <c r="A617" s="122">
        <v>610332</v>
      </c>
      <c r="B617" s="123" t="s">
        <v>1935</v>
      </c>
      <c r="C617" s="124" t="s">
        <v>4410</v>
      </c>
      <c r="D617" s="125" t="s">
        <v>3017</v>
      </c>
      <c r="E617" s="124" t="s">
        <v>1936</v>
      </c>
      <c r="F617" s="124"/>
      <c r="G617" s="124" t="s">
        <v>1937</v>
      </c>
      <c r="H617" s="124" t="s">
        <v>5953</v>
      </c>
      <c r="I617" s="124" t="s">
        <v>2973</v>
      </c>
      <c r="J617" s="126">
        <v>14</v>
      </c>
      <c r="K617" s="127">
        <v>1445</v>
      </c>
      <c r="L617" s="124" t="s">
        <v>4411</v>
      </c>
      <c r="M617" s="128" t="s">
        <v>112</v>
      </c>
      <c r="N617" s="128"/>
      <c r="O617" s="129">
        <v>699</v>
      </c>
      <c r="P617" s="129">
        <v>4.17</v>
      </c>
      <c r="Q617" s="130">
        <v>1445</v>
      </c>
      <c r="R617" s="129">
        <v>23000</v>
      </c>
      <c r="S617" s="129">
        <v>3800</v>
      </c>
      <c r="T617" s="128" t="s">
        <v>2948</v>
      </c>
      <c r="U617" s="128" t="s">
        <v>4412</v>
      </c>
      <c r="V617" s="131">
        <v>14126</v>
      </c>
      <c r="W617" s="132">
        <v>73076</v>
      </c>
    </row>
    <row r="618" spans="1:23" ht="30" customHeight="1" x14ac:dyDescent="0.3">
      <c r="A618" s="122">
        <v>610675</v>
      </c>
      <c r="B618" s="123" t="s">
        <v>1938</v>
      </c>
      <c r="C618" s="124" t="s">
        <v>4413</v>
      </c>
      <c r="D618" s="125" t="s">
        <v>3017</v>
      </c>
      <c r="E618" s="124" t="s">
        <v>1939</v>
      </c>
      <c r="F618" s="124"/>
      <c r="G618" s="124" t="s">
        <v>1940</v>
      </c>
      <c r="H618" s="124" t="s">
        <v>5730</v>
      </c>
      <c r="I618" s="124" t="s">
        <v>5954</v>
      </c>
      <c r="J618" s="126">
        <v>61</v>
      </c>
      <c r="K618" s="127">
        <v>6100</v>
      </c>
      <c r="L618" s="124" t="s">
        <v>3480</v>
      </c>
      <c r="M618" s="128" t="s">
        <v>112</v>
      </c>
      <c r="N618" s="128" t="s">
        <v>3241</v>
      </c>
      <c r="O618" s="129">
        <v>587</v>
      </c>
      <c r="P618" s="129">
        <v>4.5999999999999996</v>
      </c>
      <c r="Q618" s="130">
        <v>6100</v>
      </c>
      <c r="R618" s="129">
        <v>1000000</v>
      </c>
      <c r="S618" s="129">
        <v>8400</v>
      </c>
      <c r="T618" s="128" t="s">
        <v>2948</v>
      </c>
      <c r="U618" s="128" t="s">
        <v>4414</v>
      </c>
      <c r="V618" s="131">
        <v>61050</v>
      </c>
      <c r="W618" s="132">
        <v>61010</v>
      </c>
    </row>
    <row r="619" spans="1:23" ht="30" customHeight="1" x14ac:dyDescent="0.3">
      <c r="A619" s="122">
        <v>610711</v>
      </c>
      <c r="B619" s="123" t="s">
        <v>1941</v>
      </c>
      <c r="C619" s="124" t="s">
        <v>4415</v>
      </c>
      <c r="D619" s="125" t="s">
        <v>3017</v>
      </c>
      <c r="E619" s="124" t="s">
        <v>1942</v>
      </c>
      <c r="F619" s="124"/>
      <c r="G619" s="124" t="s">
        <v>1943</v>
      </c>
      <c r="H619" s="124" t="s">
        <v>5730</v>
      </c>
      <c r="I619" s="124" t="s">
        <v>5764</v>
      </c>
      <c r="J619" s="126">
        <v>61</v>
      </c>
      <c r="K619" s="127">
        <v>6104</v>
      </c>
      <c r="L619" s="124" t="s">
        <v>4416</v>
      </c>
      <c r="M619" s="128" t="s">
        <v>112</v>
      </c>
      <c r="N619" s="128"/>
      <c r="O619" s="129">
        <v>1027</v>
      </c>
      <c r="P619" s="129">
        <v>4.0999999999999996</v>
      </c>
      <c r="Q619" s="130">
        <v>6104</v>
      </c>
      <c r="R619" s="129">
        <v>100000</v>
      </c>
      <c r="S619" s="129">
        <v>16000</v>
      </c>
      <c r="T619" s="128" t="s">
        <v>2948</v>
      </c>
      <c r="U619" s="128" t="s">
        <v>4415</v>
      </c>
      <c r="V619" s="131">
        <v>13131</v>
      </c>
      <c r="W619" s="132">
        <v>14340</v>
      </c>
    </row>
    <row r="620" spans="1:23" ht="30" customHeight="1" x14ac:dyDescent="0.3">
      <c r="A620" s="122">
        <v>610717</v>
      </c>
      <c r="B620" s="123" t="s">
        <v>1944</v>
      </c>
      <c r="C620" s="124" t="s">
        <v>4417</v>
      </c>
      <c r="D620" s="125" t="s">
        <v>3017</v>
      </c>
      <c r="E620" s="124" t="s">
        <v>1945</v>
      </c>
      <c r="F620" s="124"/>
      <c r="G620" s="124" t="s">
        <v>1946</v>
      </c>
      <c r="H620" s="124" t="s">
        <v>5955</v>
      </c>
      <c r="I620" s="124" t="s">
        <v>2973</v>
      </c>
      <c r="J620" s="126">
        <v>61</v>
      </c>
      <c r="K620" s="127">
        <v>6103</v>
      </c>
      <c r="L620" s="124" t="s">
        <v>4418</v>
      </c>
      <c r="M620" s="128" t="s">
        <v>112</v>
      </c>
      <c r="N620" s="128"/>
      <c r="O620" s="129">
        <v>140.30000000000001</v>
      </c>
      <c r="P620" s="129">
        <v>5.12</v>
      </c>
      <c r="Q620" s="130">
        <v>6103</v>
      </c>
      <c r="R620" s="129">
        <v>48000</v>
      </c>
      <c r="S620" s="129">
        <v>9500</v>
      </c>
      <c r="T620" s="128" t="s">
        <v>2948</v>
      </c>
      <c r="U620" s="128" t="s">
        <v>4419</v>
      </c>
      <c r="V620" s="131">
        <v>13185</v>
      </c>
      <c r="W620" s="132">
        <v>22950</v>
      </c>
    </row>
    <row r="621" spans="1:23" ht="30" customHeight="1" x14ac:dyDescent="0.3">
      <c r="A621" s="122">
        <v>610718</v>
      </c>
      <c r="B621" s="123" t="s">
        <v>1947</v>
      </c>
      <c r="C621" s="124" t="s">
        <v>4420</v>
      </c>
      <c r="D621" s="125" t="s">
        <v>3017</v>
      </c>
      <c r="E621" s="124" t="s">
        <v>1948</v>
      </c>
      <c r="F621" s="124"/>
      <c r="G621" s="124" t="s">
        <v>1949</v>
      </c>
      <c r="H621" s="124" t="s">
        <v>5955</v>
      </c>
      <c r="I621" s="124" t="s">
        <v>2973</v>
      </c>
      <c r="J621" s="126">
        <v>61</v>
      </c>
      <c r="K621" s="127">
        <v>6103</v>
      </c>
      <c r="L621" s="124" t="s">
        <v>4418</v>
      </c>
      <c r="M621" s="128" t="s">
        <v>112</v>
      </c>
      <c r="N621" s="128"/>
      <c r="O621" s="129">
        <v>140.30000000000001</v>
      </c>
      <c r="P621" s="129">
        <v>5.12</v>
      </c>
      <c r="Q621" s="130">
        <v>6103</v>
      </c>
      <c r="R621" s="129">
        <v>48000</v>
      </c>
      <c r="S621" s="129">
        <v>9500</v>
      </c>
      <c r="T621" s="128" t="s">
        <v>2948</v>
      </c>
      <c r="U621" s="128" t="s">
        <v>4421</v>
      </c>
      <c r="V621" s="131">
        <v>13185</v>
      </c>
      <c r="W621" s="132">
        <v>22950</v>
      </c>
    </row>
    <row r="622" spans="1:23" ht="30" customHeight="1" x14ac:dyDescent="0.3">
      <c r="A622" s="122">
        <v>610760</v>
      </c>
      <c r="B622" s="123" t="s">
        <v>1950</v>
      </c>
      <c r="C622" s="124" t="s">
        <v>5956</v>
      </c>
      <c r="D622" s="125" t="s">
        <v>3017</v>
      </c>
      <c r="E622" s="124" t="s">
        <v>5650</v>
      </c>
      <c r="F622" s="124"/>
      <c r="G622" s="124" t="s">
        <v>138</v>
      </c>
      <c r="H622" s="124"/>
      <c r="I622" s="124"/>
      <c r="J622" s="126">
        <v>61</v>
      </c>
      <c r="K622" s="127">
        <v>6107</v>
      </c>
      <c r="L622" s="124" t="s">
        <v>4422</v>
      </c>
      <c r="M622" s="128" t="s">
        <v>112</v>
      </c>
      <c r="N622" s="128" t="s">
        <v>3241</v>
      </c>
      <c r="O622" s="129">
        <v>451.6</v>
      </c>
      <c r="P622" s="129">
        <v>4.2</v>
      </c>
      <c r="Q622" s="130"/>
      <c r="R622" s="129">
        <v>1900000</v>
      </c>
      <c r="S622" s="129">
        <v>394000</v>
      </c>
      <c r="T622" s="128"/>
      <c r="U622" s="128"/>
      <c r="V622" s="131"/>
      <c r="W622" s="132"/>
    </row>
    <row r="623" spans="1:23" ht="30" customHeight="1" x14ac:dyDescent="0.3">
      <c r="A623" s="122">
        <v>610811</v>
      </c>
      <c r="B623" s="123" t="s">
        <v>1951</v>
      </c>
      <c r="C623" s="124" t="s">
        <v>4423</v>
      </c>
      <c r="D623" s="125" t="s">
        <v>3017</v>
      </c>
      <c r="E623" s="124" t="s">
        <v>1952</v>
      </c>
      <c r="F623" s="124" t="s">
        <v>4424</v>
      </c>
      <c r="G623" s="124" t="s">
        <v>1953</v>
      </c>
      <c r="H623" s="124" t="s">
        <v>5894</v>
      </c>
      <c r="I623" s="124" t="s">
        <v>2973</v>
      </c>
      <c r="J623" s="126">
        <v>61</v>
      </c>
      <c r="K623" s="127">
        <v>6100</v>
      </c>
      <c r="L623" s="124" t="s">
        <v>3480</v>
      </c>
      <c r="M623" s="128" t="s">
        <v>112</v>
      </c>
      <c r="N623" s="128" t="s">
        <v>3241</v>
      </c>
      <c r="O623" s="129">
        <v>587</v>
      </c>
      <c r="P623" s="129">
        <v>4.5999999999999996</v>
      </c>
      <c r="Q623" s="130">
        <v>6100</v>
      </c>
      <c r="R623" s="129">
        <v>1000000</v>
      </c>
      <c r="S623" s="129">
        <v>8400</v>
      </c>
      <c r="T623" s="128" t="s">
        <v>2948</v>
      </c>
      <c r="U623" s="128" t="s">
        <v>4425</v>
      </c>
      <c r="V623" s="131" t="s">
        <v>4426</v>
      </c>
      <c r="W623" s="132">
        <v>61010</v>
      </c>
    </row>
    <row r="624" spans="1:23" ht="30" customHeight="1" x14ac:dyDescent="0.3">
      <c r="A624" s="122">
        <v>610911</v>
      </c>
      <c r="B624" s="123" t="s">
        <v>1954</v>
      </c>
      <c r="C624" s="124" t="s">
        <v>4427</v>
      </c>
      <c r="D624" s="125" t="s">
        <v>3017</v>
      </c>
      <c r="E624" s="124" t="s">
        <v>5651</v>
      </c>
      <c r="F624" s="124"/>
      <c r="G624" s="124" t="s">
        <v>1955</v>
      </c>
      <c r="H624" s="124" t="s">
        <v>5957</v>
      </c>
      <c r="I624" s="124" t="s">
        <v>2973</v>
      </c>
      <c r="J624" s="126">
        <v>61</v>
      </c>
      <c r="K624" s="127">
        <v>6100</v>
      </c>
      <c r="L624" s="124" t="s">
        <v>3480</v>
      </c>
      <c r="M624" s="128" t="s">
        <v>112</v>
      </c>
      <c r="N624" s="128" t="s">
        <v>3241</v>
      </c>
      <c r="O624" s="129">
        <v>587</v>
      </c>
      <c r="P624" s="129">
        <v>4.5999999999999996</v>
      </c>
      <c r="Q624" s="130">
        <v>6100</v>
      </c>
      <c r="R624" s="129">
        <v>1000000</v>
      </c>
      <c r="S624" s="129">
        <v>8400</v>
      </c>
      <c r="T624" s="128" t="s">
        <v>2948</v>
      </c>
      <c r="U624" s="128" t="s">
        <v>4428</v>
      </c>
      <c r="V624" s="131">
        <v>61050</v>
      </c>
      <c r="W624" s="132">
        <v>61010</v>
      </c>
    </row>
    <row r="625" spans="1:23" ht="30" customHeight="1" x14ac:dyDescent="0.3">
      <c r="A625" s="122">
        <v>610913</v>
      </c>
      <c r="B625" s="123" t="s">
        <v>1956</v>
      </c>
      <c r="C625" s="124" t="s">
        <v>4429</v>
      </c>
      <c r="D625" s="125" t="s">
        <v>3017</v>
      </c>
      <c r="E625" s="124" t="s">
        <v>1957</v>
      </c>
      <c r="F625" s="124"/>
      <c r="G625" s="124" t="s">
        <v>1958</v>
      </c>
      <c r="H625" s="124" t="s">
        <v>5716</v>
      </c>
      <c r="I625" s="124" t="s">
        <v>2973</v>
      </c>
      <c r="J625" s="126">
        <v>61</v>
      </c>
      <c r="K625" s="127">
        <v>6100</v>
      </c>
      <c r="L625" s="124" t="s">
        <v>3480</v>
      </c>
      <c r="M625" s="128" t="s">
        <v>112</v>
      </c>
      <c r="N625" s="128" t="s">
        <v>3241</v>
      </c>
      <c r="O625" s="129">
        <v>587</v>
      </c>
      <c r="P625" s="129">
        <v>4.5999999999999996</v>
      </c>
      <c r="Q625" s="130">
        <v>6100</v>
      </c>
      <c r="R625" s="129">
        <v>1000000</v>
      </c>
      <c r="S625" s="129">
        <v>8400</v>
      </c>
      <c r="T625" s="128" t="s">
        <v>2948</v>
      </c>
      <c r="U625" s="128" t="s">
        <v>4430</v>
      </c>
      <c r="V625" s="131">
        <v>61050</v>
      </c>
      <c r="W625" s="132">
        <v>61010</v>
      </c>
    </row>
    <row r="626" spans="1:23" ht="30" customHeight="1" x14ac:dyDescent="0.3">
      <c r="A626" s="122">
        <v>610915</v>
      </c>
      <c r="B626" s="123" t="s">
        <v>1959</v>
      </c>
      <c r="C626" s="124" t="s">
        <v>4431</v>
      </c>
      <c r="D626" s="125" t="s">
        <v>3017</v>
      </c>
      <c r="E626" s="124" t="s">
        <v>1960</v>
      </c>
      <c r="F626" s="124" t="s">
        <v>4432</v>
      </c>
      <c r="G626" s="124" t="s">
        <v>1961</v>
      </c>
      <c r="H626" s="124" t="s">
        <v>5958</v>
      </c>
      <c r="I626" s="124" t="s">
        <v>5959</v>
      </c>
      <c r="J626" s="126">
        <v>61</v>
      </c>
      <c r="K626" s="127">
        <v>6100</v>
      </c>
      <c r="L626" s="124" t="s">
        <v>3480</v>
      </c>
      <c r="M626" s="128" t="s">
        <v>112</v>
      </c>
      <c r="N626" s="128" t="s">
        <v>3241</v>
      </c>
      <c r="O626" s="129">
        <v>587</v>
      </c>
      <c r="P626" s="129">
        <v>4.5999999999999996</v>
      </c>
      <c r="Q626" s="130">
        <v>6100</v>
      </c>
      <c r="R626" s="129">
        <v>1000000</v>
      </c>
      <c r="S626" s="129">
        <v>8400</v>
      </c>
      <c r="T626" s="128" t="s">
        <v>2948</v>
      </c>
      <c r="U626" s="128" t="s">
        <v>4433</v>
      </c>
      <c r="V626" s="131">
        <v>61050</v>
      </c>
      <c r="W626" s="132">
        <v>61010</v>
      </c>
    </row>
    <row r="627" spans="1:23" ht="30" customHeight="1" x14ac:dyDescent="0.3">
      <c r="A627" s="122">
        <v>610916</v>
      </c>
      <c r="B627" s="123" t="s">
        <v>1962</v>
      </c>
      <c r="C627" s="124" t="s">
        <v>5960</v>
      </c>
      <c r="D627" s="125" t="s">
        <v>3017</v>
      </c>
      <c r="E627" s="124" t="s">
        <v>5652</v>
      </c>
      <c r="F627" s="124"/>
      <c r="G627" s="124" t="s">
        <v>138</v>
      </c>
      <c r="H627" s="124"/>
      <c r="I627" s="124"/>
      <c r="J627" s="128">
        <v>61</v>
      </c>
      <c r="K627" s="127">
        <v>6100</v>
      </c>
      <c r="L627" s="124" t="s">
        <v>3480</v>
      </c>
      <c r="M627" s="128" t="s">
        <v>112</v>
      </c>
      <c r="N627" s="128" t="s">
        <v>3241</v>
      </c>
      <c r="O627" s="129">
        <v>587</v>
      </c>
      <c r="P627" s="129">
        <v>4.5999999999999996</v>
      </c>
      <c r="Q627" s="130">
        <v>6100</v>
      </c>
      <c r="R627" s="129">
        <v>1000000</v>
      </c>
      <c r="S627" s="129">
        <v>8400</v>
      </c>
      <c r="T627" s="128" t="s">
        <v>2948</v>
      </c>
      <c r="U627" s="128"/>
      <c r="V627" s="131"/>
      <c r="W627" s="132"/>
    </row>
    <row r="628" spans="1:23" ht="30" customHeight="1" x14ac:dyDescent="0.3">
      <c r="A628" s="122">
        <v>620099</v>
      </c>
      <c r="B628" s="123" t="s">
        <v>1963</v>
      </c>
      <c r="C628" s="124" t="s">
        <v>4434</v>
      </c>
      <c r="D628" s="125" t="s">
        <v>3017</v>
      </c>
      <c r="E628" s="124" t="s">
        <v>1964</v>
      </c>
      <c r="F628" s="124"/>
      <c r="G628" s="124" t="s">
        <v>1965</v>
      </c>
      <c r="H628" s="124" t="s">
        <v>5894</v>
      </c>
      <c r="I628" s="124" t="s">
        <v>2973</v>
      </c>
      <c r="J628" s="126">
        <v>62</v>
      </c>
      <c r="K628" s="127">
        <v>6200</v>
      </c>
      <c r="L628" s="124" t="s">
        <v>4435</v>
      </c>
      <c r="M628" s="128" t="s">
        <v>112</v>
      </c>
      <c r="N628" s="128" t="s">
        <v>3241</v>
      </c>
      <c r="O628" s="129">
        <v>410.48</v>
      </c>
      <c r="P628" s="129">
        <v>4.4400000000000004</v>
      </c>
      <c r="Q628" s="130">
        <v>6200</v>
      </c>
      <c r="R628" s="129">
        <v>64000</v>
      </c>
      <c r="S628" s="129">
        <v>17000</v>
      </c>
      <c r="T628" s="128" t="s">
        <v>2948</v>
      </c>
      <c r="U628" s="128" t="s">
        <v>4436</v>
      </c>
      <c r="V628" s="131">
        <v>62010</v>
      </c>
      <c r="W628" s="132" t="s">
        <v>4437</v>
      </c>
    </row>
    <row r="629" spans="1:23" ht="30" customHeight="1" x14ac:dyDescent="0.3">
      <c r="A629" s="122">
        <v>690252</v>
      </c>
      <c r="B629" s="123" t="s">
        <v>1966</v>
      </c>
      <c r="C629" s="124" t="s">
        <v>1966</v>
      </c>
      <c r="D629" s="125" t="s">
        <v>2957</v>
      </c>
      <c r="E629" s="124" t="s">
        <v>1967</v>
      </c>
      <c r="F629" s="124" t="s">
        <v>5961</v>
      </c>
      <c r="G629" s="124" t="s">
        <v>1968</v>
      </c>
      <c r="H629" s="124" t="s">
        <v>5894</v>
      </c>
      <c r="I629" s="124" t="s">
        <v>2973</v>
      </c>
      <c r="J629" s="126">
        <v>69</v>
      </c>
      <c r="K629" s="127">
        <v>6900</v>
      </c>
      <c r="L629" s="124" t="s">
        <v>4438</v>
      </c>
      <c r="M629" s="128" t="s">
        <v>3006</v>
      </c>
      <c r="N629" s="128"/>
      <c r="O629" s="129">
        <v>10416.969999999999</v>
      </c>
      <c r="P629" s="129">
        <v>252.63</v>
      </c>
      <c r="Q629" s="130">
        <v>6900</v>
      </c>
      <c r="R629" s="129">
        <v>200</v>
      </c>
      <c r="S629" s="129">
        <v>1</v>
      </c>
      <c r="T629" s="128" t="s">
        <v>3014</v>
      </c>
      <c r="U629" s="128" t="s">
        <v>4439</v>
      </c>
      <c r="V629" s="131">
        <v>69030</v>
      </c>
      <c r="W629" s="132">
        <v>69010</v>
      </c>
    </row>
    <row r="630" spans="1:23" ht="30" customHeight="1" x14ac:dyDescent="0.3">
      <c r="A630" s="122">
        <v>690432</v>
      </c>
      <c r="B630" s="123" t="s">
        <v>1969</v>
      </c>
      <c r="C630" s="124" t="s">
        <v>4440</v>
      </c>
      <c r="D630" s="125" t="s">
        <v>2957</v>
      </c>
      <c r="E630" s="124" t="s">
        <v>1970</v>
      </c>
      <c r="F630" s="124" t="s">
        <v>4441</v>
      </c>
      <c r="G630" s="124" t="s">
        <v>1971</v>
      </c>
      <c r="H630" s="124" t="s">
        <v>5894</v>
      </c>
      <c r="I630" s="124" t="s">
        <v>2973</v>
      </c>
      <c r="J630" s="126">
        <v>69</v>
      </c>
      <c r="K630" s="127">
        <v>6900</v>
      </c>
      <c r="L630" s="124" t="s">
        <v>4438</v>
      </c>
      <c r="M630" s="128" t="s">
        <v>3006</v>
      </c>
      <c r="N630" s="128"/>
      <c r="O630" s="129">
        <v>10416.969999999999</v>
      </c>
      <c r="P630" s="129">
        <v>252.63</v>
      </c>
      <c r="Q630" s="130">
        <v>6900</v>
      </c>
      <c r="R630" s="129">
        <v>200</v>
      </c>
      <c r="S630" s="129">
        <v>1</v>
      </c>
      <c r="T630" s="128" t="s">
        <v>3014</v>
      </c>
      <c r="U630" s="128" t="s">
        <v>3593</v>
      </c>
      <c r="V630" s="131">
        <v>69010</v>
      </c>
      <c r="W630" s="132">
        <v>69010</v>
      </c>
    </row>
    <row r="631" spans="1:23" ht="30" customHeight="1" x14ac:dyDescent="0.3">
      <c r="A631" s="122">
        <v>690625</v>
      </c>
      <c r="B631" s="123" t="s">
        <v>1972</v>
      </c>
      <c r="C631" s="124" t="s">
        <v>4442</v>
      </c>
      <c r="D631" s="125" t="s">
        <v>3017</v>
      </c>
      <c r="E631" s="124" t="s">
        <v>1973</v>
      </c>
      <c r="F631" s="124" t="s">
        <v>4443</v>
      </c>
      <c r="G631" s="124" t="s">
        <v>1974</v>
      </c>
      <c r="H631" s="124" t="s">
        <v>5716</v>
      </c>
      <c r="I631" s="124" t="s">
        <v>2973</v>
      </c>
      <c r="J631" s="126">
        <v>73</v>
      </c>
      <c r="K631" s="127">
        <v>7383</v>
      </c>
      <c r="L631" s="124" t="s">
        <v>3240</v>
      </c>
      <c r="M631" s="128" t="s">
        <v>112</v>
      </c>
      <c r="N631" s="128" t="s">
        <v>3241</v>
      </c>
      <c r="O631" s="129">
        <v>410.48</v>
      </c>
      <c r="P631" s="129">
        <v>6.49</v>
      </c>
      <c r="Q631" s="130">
        <v>7383</v>
      </c>
      <c r="R631" s="129">
        <v>9300</v>
      </c>
      <c r="S631" s="129">
        <v>1100</v>
      </c>
      <c r="T631" s="128" t="s">
        <v>2948</v>
      </c>
      <c r="U631" s="128" t="s">
        <v>4444</v>
      </c>
      <c r="V631" s="131">
        <v>73050</v>
      </c>
      <c r="W631" s="132">
        <v>73065</v>
      </c>
    </row>
    <row r="632" spans="1:23" ht="30" customHeight="1" x14ac:dyDescent="0.3">
      <c r="A632" s="122">
        <v>690792</v>
      </c>
      <c r="B632" s="123" t="s">
        <v>1975</v>
      </c>
      <c r="C632" s="124" t="s">
        <v>4445</v>
      </c>
      <c r="D632" s="125" t="s">
        <v>2957</v>
      </c>
      <c r="E632" s="124" t="s">
        <v>1976</v>
      </c>
      <c r="F632" s="124" t="s">
        <v>4446</v>
      </c>
      <c r="G632" s="124" t="s">
        <v>1977</v>
      </c>
      <c r="H632" s="124" t="s">
        <v>5894</v>
      </c>
      <c r="I632" s="124" t="s">
        <v>2973</v>
      </c>
      <c r="J632" s="126">
        <v>69</v>
      </c>
      <c r="K632" s="127">
        <v>6900</v>
      </c>
      <c r="L632" s="124" t="s">
        <v>4438</v>
      </c>
      <c r="M632" s="128" t="s">
        <v>3006</v>
      </c>
      <c r="N632" s="128"/>
      <c r="O632" s="129">
        <v>10416.969999999999</v>
      </c>
      <c r="P632" s="129">
        <v>252.63</v>
      </c>
      <c r="Q632" s="130">
        <v>6900</v>
      </c>
      <c r="R632" s="129">
        <v>200</v>
      </c>
      <c r="S632" s="129">
        <v>1</v>
      </c>
      <c r="T632" s="128" t="s">
        <v>2948</v>
      </c>
      <c r="U632" s="128" t="s">
        <v>4447</v>
      </c>
      <c r="V632" s="131">
        <v>69020</v>
      </c>
      <c r="W632" s="132">
        <v>69025</v>
      </c>
    </row>
    <row r="633" spans="1:23" ht="30" customHeight="1" x14ac:dyDescent="0.3">
      <c r="A633" s="122">
        <v>690795</v>
      </c>
      <c r="B633" s="123" t="s">
        <v>1978</v>
      </c>
      <c r="C633" s="124" t="s">
        <v>4448</v>
      </c>
      <c r="D633" s="125" t="s">
        <v>2957</v>
      </c>
      <c r="E633" s="124" t="s">
        <v>1979</v>
      </c>
      <c r="F633" s="124"/>
      <c r="G633" s="124" t="s">
        <v>1980</v>
      </c>
      <c r="H633" s="124" t="s">
        <v>5894</v>
      </c>
      <c r="I633" s="124" t="s">
        <v>2973</v>
      </c>
      <c r="J633" s="126">
        <v>69</v>
      </c>
      <c r="K633" s="127">
        <v>6900</v>
      </c>
      <c r="L633" s="124" t="s">
        <v>4438</v>
      </c>
      <c r="M633" s="128" t="s">
        <v>3006</v>
      </c>
      <c r="N633" s="128"/>
      <c r="O633" s="129">
        <v>10416.969999999999</v>
      </c>
      <c r="P633" s="129">
        <v>252.63</v>
      </c>
      <c r="Q633" s="130">
        <v>6900</v>
      </c>
      <c r="R633" s="129">
        <v>200</v>
      </c>
      <c r="S633" s="129">
        <v>1</v>
      </c>
      <c r="T633" s="128" t="s">
        <v>2948</v>
      </c>
      <c r="U633" s="128" t="s">
        <v>4449</v>
      </c>
      <c r="V633" s="131"/>
      <c r="W633" s="132">
        <v>69025</v>
      </c>
    </row>
    <row r="634" spans="1:23" ht="30" customHeight="1" x14ac:dyDescent="0.3">
      <c r="A634" s="122">
        <v>690798</v>
      </c>
      <c r="B634" s="123" t="s">
        <v>1981</v>
      </c>
      <c r="C634" s="124" t="s">
        <v>4450</v>
      </c>
      <c r="D634" s="125" t="s">
        <v>3017</v>
      </c>
      <c r="E634" s="124" t="s">
        <v>1982</v>
      </c>
      <c r="F634" s="124"/>
      <c r="G634" s="124" t="s">
        <v>1983</v>
      </c>
      <c r="H634" s="124" t="s">
        <v>5936</v>
      </c>
      <c r="I634" s="124" t="s">
        <v>2973</v>
      </c>
      <c r="J634" s="126">
        <v>53</v>
      </c>
      <c r="K634" s="127">
        <v>5304</v>
      </c>
      <c r="L634" s="124" t="s">
        <v>4340</v>
      </c>
      <c r="M634" s="128" t="s">
        <v>112</v>
      </c>
      <c r="N634" s="128"/>
      <c r="O634" s="129">
        <v>795</v>
      </c>
      <c r="P634" s="129">
        <v>4.32</v>
      </c>
      <c r="Q634" s="130">
        <v>5304</v>
      </c>
      <c r="R634" s="129">
        <v>22000</v>
      </c>
      <c r="S634" s="129">
        <v>2800</v>
      </c>
      <c r="T634" s="128" t="s">
        <v>2948</v>
      </c>
      <c r="U634" s="128" t="s">
        <v>4451</v>
      </c>
      <c r="V634" s="131">
        <v>53045</v>
      </c>
      <c r="W634" s="132">
        <v>53045</v>
      </c>
    </row>
    <row r="635" spans="1:23" ht="30" customHeight="1" x14ac:dyDescent="0.3">
      <c r="A635" s="122">
        <v>711111</v>
      </c>
      <c r="B635" s="123" t="s">
        <v>1984</v>
      </c>
      <c r="C635" s="124" t="s">
        <v>4452</v>
      </c>
      <c r="D635" s="125" t="s">
        <v>3017</v>
      </c>
      <c r="E635" s="124" t="s">
        <v>1985</v>
      </c>
      <c r="F635" s="124"/>
      <c r="G635" s="124" t="s">
        <v>1986</v>
      </c>
      <c r="H635" s="124" t="s">
        <v>5940</v>
      </c>
      <c r="I635" s="124" t="s">
        <v>2973</v>
      </c>
      <c r="J635" s="126">
        <v>71</v>
      </c>
      <c r="K635" s="127">
        <v>7110</v>
      </c>
      <c r="L635" s="124" t="s">
        <v>4453</v>
      </c>
      <c r="M635" s="128" t="s">
        <v>112</v>
      </c>
      <c r="N635" s="128" t="s">
        <v>4454</v>
      </c>
      <c r="O635" s="129">
        <v>280.10000000000002</v>
      </c>
      <c r="P635" s="129">
        <v>2.88</v>
      </c>
      <c r="Q635" s="130">
        <v>7110</v>
      </c>
      <c r="R635" s="129">
        <v>200000</v>
      </c>
      <c r="S635" s="129">
        <v>4000</v>
      </c>
      <c r="T635" s="128" t="s">
        <v>2948</v>
      </c>
      <c r="U635" s="128" t="s">
        <v>4455</v>
      </c>
      <c r="V635" s="131" t="s">
        <v>4456</v>
      </c>
      <c r="W635" s="132" t="s">
        <v>4457</v>
      </c>
    </row>
    <row r="636" spans="1:23" ht="30" customHeight="1" x14ac:dyDescent="0.3">
      <c r="A636" s="122">
        <v>711121</v>
      </c>
      <c r="B636" s="123" t="s">
        <v>1987</v>
      </c>
      <c r="C636" s="124" t="s">
        <v>4458</v>
      </c>
      <c r="D636" s="125" t="s">
        <v>3017</v>
      </c>
      <c r="E636" s="124" t="s">
        <v>1988</v>
      </c>
      <c r="F636" s="124"/>
      <c r="G636" s="124" t="s">
        <v>1989</v>
      </c>
      <c r="H636" s="124" t="s">
        <v>5940</v>
      </c>
      <c r="I636" s="124" t="s">
        <v>2973</v>
      </c>
      <c r="J636" s="126">
        <v>71</v>
      </c>
      <c r="K636" s="127">
        <v>7110</v>
      </c>
      <c r="L636" s="124" t="s">
        <v>4453</v>
      </c>
      <c r="M636" s="128" t="s">
        <v>112</v>
      </c>
      <c r="N636" s="128" t="s">
        <v>4454</v>
      </c>
      <c r="O636" s="129">
        <v>280.10000000000002</v>
      </c>
      <c r="P636" s="129">
        <v>2.88</v>
      </c>
      <c r="Q636" s="130">
        <v>7110</v>
      </c>
      <c r="R636" s="129">
        <v>200000</v>
      </c>
      <c r="S636" s="129">
        <v>4000</v>
      </c>
      <c r="T636" s="128" t="s">
        <v>2948</v>
      </c>
      <c r="U636" s="128" t="s">
        <v>4459</v>
      </c>
      <c r="V636" s="131" t="s">
        <v>4456</v>
      </c>
      <c r="W636" s="132" t="s">
        <v>4460</v>
      </c>
    </row>
    <row r="637" spans="1:23" ht="30" customHeight="1" x14ac:dyDescent="0.3">
      <c r="A637" s="122">
        <v>711131</v>
      </c>
      <c r="B637" s="123" t="s">
        <v>1990</v>
      </c>
      <c r="C637" s="124" t="s">
        <v>4461</v>
      </c>
      <c r="D637" s="125" t="s">
        <v>3017</v>
      </c>
      <c r="E637" s="124" t="s">
        <v>1991</v>
      </c>
      <c r="F637" s="124"/>
      <c r="G637" s="124" t="s">
        <v>1992</v>
      </c>
      <c r="H637" s="124" t="s">
        <v>5940</v>
      </c>
      <c r="I637" s="124" t="s">
        <v>2973</v>
      </c>
      <c r="J637" s="126">
        <v>71</v>
      </c>
      <c r="K637" s="127">
        <v>7110</v>
      </c>
      <c r="L637" s="124" t="s">
        <v>4453</v>
      </c>
      <c r="M637" s="128" t="s">
        <v>112</v>
      </c>
      <c r="N637" s="128" t="s">
        <v>4454</v>
      </c>
      <c r="O637" s="129">
        <v>280.10000000000002</v>
      </c>
      <c r="P637" s="129">
        <v>2.88</v>
      </c>
      <c r="Q637" s="130">
        <v>7110</v>
      </c>
      <c r="R637" s="129">
        <v>200000</v>
      </c>
      <c r="S637" s="129">
        <v>4000</v>
      </c>
      <c r="T637" s="128" t="s">
        <v>2948</v>
      </c>
      <c r="U637" s="128" t="s">
        <v>4462</v>
      </c>
      <c r="V637" s="131" t="s">
        <v>4456</v>
      </c>
      <c r="W637" s="132" t="s">
        <v>4463</v>
      </c>
    </row>
    <row r="638" spans="1:23" ht="30" customHeight="1" x14ac:dyDescent="0.3">
      <c r="A638" s="122">
        <v>711142</v>
      </c>
      <c r="B638" s="123" t="s">
        <v>1993</v>
      </c>
      <c r="C638" s="124" t="s">
        <v>4464</v>
      </c>
      <c r="D638" s="125" t="s">
        <v>3017</v>
      </c>
      <c r="E638" s="124" t="s">
        <v>1994</v>
      </c>
      <c r="F638" s="124"/>
      <c r="G638" s="124" t="s">
        <v>1995</v>
      </c>
      <c r="H638" s="124" t="s">
        <v>5940</v>
      </c>
      <c r="I638" s="124" t="s">
        <v>2973</v>
      </c>
      <c r="J638" s="126">
        <v>71</v>
      </c>
      <c r="K638" s="127">
        <v>7110</v>
      </c>
      <c r="L638" s="124" t="s">
        <v>4453</v>
      </c>
      <c r="M638" s="128" t="s">
        <v>112</v>
      </c>
      <c r="N638" s="128" t="s">
        <v>4454</v>
      </c>
      <c r="O638" s="129">
        <v>280.10000000000002</v>
      </c>
      <c r="P638" s="129">
        <v>2.88</v>
      </c>
      <c r="Q638" s="130">
        <v>7110</v>
      </c>
      <c r="R638" s="129">
        <v>200000</v>
      </c>
      <c r="S638" s="129">
        <v>4000</v>
      </c>
      <c r="T638" s="128" t="s">
        <v>2948</v>
      </c>
      <c r="U638" s="128" t="s">
        <v>4465</v>
      </c>
      <c r="V638" s="131" t="s">
        <v>4456</v>
      </c>
      <c r="W638" s="132" t="s">
        <v>4466</v>
      </c>
    </row>
    <row r="639" spans="1:23" ht="30" customHeight="1" x14ac:dyDescent="0.3">
      <c r="A639" s="122">
        <v>711143</v>
      </c>
      <c r="B639" s="123" t="s">
        <v>1996</v>
      </c>
      <c r="C639" s="124" t="s">
        <v>4467</v>
      </c>
      <c r="D639" s="125" t="s">
        <v>3017</v>
      </c>
      <c r="E639" s="124" t="s">
        <v>1997</v>
      </c>
      <c r="F639" s="124"/>
      <c r="G639" s="124" t="s">
        <v>1998</v>
      </c>
      <c r="H639" s="124" t="s">
        <v>5940</v>
      </c>
      <c r="I639" s="124" t="s">
        <v>2973</v>
      </c>
      <c r="J639" s="126">
        <v>71</v>
      </c>
      <c r="K639" s="127">
        <v>7110</v>
      </c>
      <c r="L639" s="124" t="s">
        <v>4453</v>
      </c>
      <c r="M639" s="128" t="s">
        <v>112</v>
      </c>
      <c r="N639" s="128" t="s">
        <v>4454</v>
      </c>
      <c r="O639" s="129">
        <v>280.10000000000002</v>
      </c>
      <c r="P639" s="129">
        <v>2.88</v>
      </c>
      <c r="Q639" s="130">
        <v>7110</v>
      </c>
      <c r="R639" s="129">
        <v>200000</v>
      </c>
      <c r="S639" s="129">
        <v>4000</v>
      </c>
      <c r="T639" s="128" t="s">
        <v>2948</v>
      </c>
      <c r="U639" s="128" t="s">
        <v>4468</v>
      </c>
      <c r="V639" s="131" t="s">
        <v>4456</v>
      </c>
      <c r="W639" s="132" t="s">
        <v>4469</v>
      </c>
    </row>
    <row r="640" spans="1:23" ht="30" customHeight="1" x14ac:dyDescent="0.3">
      <c r="A640" s="122">
        <v>711144</v>
      </c>
      <c r="B640" s="123" t="s">
        <v>1999</v>
      </c>
      <c r="C640" s="124" t="s">
        <v>4470</v>
      </c>
      <c r="D640" s="125" t="s">
        <v>3017</v>
      </c>
      <c r="E640" s="124" t="s">
        <v>2000</v>
      </c>
      <c r="F640" s="124" t="s">
        <v>116</v>
      </c>
      <c r="G640" s="124" t="s">
        <v>2001</v>
      </c>
      <c r="H640" s="124" t="s">
        <v>5940</v>
      </c>
      <c r="I640" s="124" t="s">
        <v>2973</v>
      </c>
      <c r="J640" s="126">
        <v>71</v>
      </c>
      <c r="K640" s="127">
        <v>7110</v>
      </c>
      <c r="L640" s="124" t="s">
        <v>4453</v>
      </c>
      <c r="M640" s="128" t="s">
        <v>112</v>
      </c>
      <c r="N640" s="128" t="s">
        <v>4454</v>
      </c>
      <c r="O640" s="129">
        <v>280.10000000000002</v>
      </c>
      <c r="P640" s="129">
        <v>2.88</v>
      </c>
      <c r="Q640" s="130">
        <v>7110</v>
      </c>
      <c r="R640" s="129">
        <v>200000</v>
      </c>
      <c r="S640" s="129">
        <v>4000</v>
      </c>
      <c r="T640" s="128" t="s">
        <v>2948</v>
      </c>
      <c r="U640" s="128" t="s">
        <v>4471</v>
      </c>
      <c r="V640" s="131" t="s">
        <v>4456</v>
      </c>
      <c r="W640" s="132" t="s">
        <v>4472</v>
      </c>
    </row>
    <row r="641" spans="1:263" ht="30" customHeight="1" x14ac:dyDescent="0.3">
      <c r="A641" s="122">
        <v>711151</v>
      </c>
      <c r="B641" s="123" t="s">
        <v>2002</v>
      </c>
      <c r="C641" s="124" t="s">
        <v>4473</v>
      </c>
      <c r="D641" s="125" t="s">
        <v>3017</v>
      </c>
      <c r="E641" s="124" t="s">
        <v>2003</v>
      </c>
      <c r="F641" s="124"/>
      <c r="G641" s="124" t="s">
        <v>2004</v>
      </c>
      <c r="H641" s="124" t="s">
        <v>5940</v>
      </c>
      <c r="I641" s="124" t="s">
        <v>2973</v>
      </c>
      <c r="J641" s="126">
        <v>71</v>
      </c>
      <c r="K641" s="127">
        <v>7110</v>
      </c>
      <c r="L641" s="124" t="s">
        <v>4453</v>
      </c>
      <c r="M641" s="128" t="s">
        <v>112</v>
      </c>
      <c r="N641" s="128" t="s">
        <v>4454</v>
      </c>
      <c r="O641" s="129">
        <v>280.10000000000002</v>
      </c>
      <c r="P641" s="129">
        <v>2.88</v>
      </c>
      <c r="Q641" s="130">
        <v>7110</v>
      </c>
      <c r="R641" s="129">
        <v>200000</v>
      </c>
      <c r="S641" s="129">
        <v>4000</v>
      </c>
      <c r="T641" s="128" t="s">
        <v>2948</v>
      </c>
      <c r="U641" s="128" t="s">
        <v>4474</v>
      </c>
      <c r="V641" s="131" t="s">
        <v>4456</v>
      </c>
      <c r="W641" s="132" t="s">
        <v>4475</v>
      </c>
    </row>
    <row r="642" spans="1:263" ht="30" customHeight="1" x14ac:dyDescent="0.3">
      <c r="A642" s="122">
        <v>711161</v>
      </c>
      <c r="B642" s="123" t="s">
        <v>2005</v>
      </c>
      <c r="C642" s="124" t="s">
        <v>4476</v>
      </c>
      <c r="D642" s="125" t="s">
        <v>3017</v>
      </c>
      <c r="E642" s="124" t="s">
        <v>2006</v>
      </c>
      <c r="F642" s="124" t="s">
        <v>4477</v>
      </c>
      <c r="G642" s="124" t="s">
        <v>2007</v>
      </c>
      <c r="H642" s="124" t="s">
        <v>5940</v>
      </c>
      <c r="I642" s="124" t="s">
        <v>2973</v>
      </c>
      <c r="J642" s="126">
        <v>71</v>
      </c>
      <c r="K642" s="127">
        <v>7110</v>
      </c>
      <c r="L642" s="124" t="s">
        <v>4453</v>
      </c>
      <c r="M642" s="128" t="s">
        <v>112</v>
      </c>
      <c r="N642" s="128" t="s">
        <v>4454</v>
      </c>
      <c r="O642" s="129">
        <v>280.10000000000002</v>
      </c>
      <c r="P642" s="129">
        <v>2.88</v>
      </c>
      <c r="Q642" s="130">
        <v>7110</v>
      </c>
      <c r="R642" s="129">
        <v>200000</v>
      </c>
      <c r="S642" s="129">
        <v>4000</v>
      </c>
      <c r="T642" s="128" t="s">
        <v>2948</v>
      </c>
      <c r="U642" s="128" t="s">
        <v>4478</v>
      </c>
      <c r="V642" s="131" t="s">
        <v>4456</v>
      </c>
      <c r="W642" s="132" t="s">
        <v>4479</v>
      </c>
    </row>
    <row r="643" spans="1:263" ht="30" customHeight="1" x14ac:dyDescent="0.3">
      <c r="A643" s="122">
        <v>711171</v>
      </c>
      <c r="B643" s="123" t="s">
        <v>2008</v>
      </c>
      <c r="C643" s="124" t="s">
        <v>4480</v>
      </c>
      <c r="D643" s="125" t="s">
        <v>3017</v>
      </c>
      <c r="E643" s="124" t="s">
        <v>2009</v>
      </c>
      <c r="F643" s="124" t="s">
        <v>4481</v>
      </c>
      <c r="G643" s="124" t="s">
        <v>2010</v>
      </c>
      <c r="H643" s="124" t="s">
        <v>5940</v>
      </c>
      <c r="I643" s="124" t="s">
        <v>2973</v>
      </c>
      <c r="J643" s="126">
        <v>71</v>
      </c>
      <c r="K643" s="127">
        <v>7110</v>
      </c>
      <c r="L643" s="124" t="s">
        <v>4453</v>
      </c>
      <c r="M643" s="128" t="s">
        <v>112</v>
      </c>
      <c r="N643" s="128" t="s">
        <v>4454</v>
      </c>
      <c r="O643" s="129">
        <v>280.10000000000002</v>
      </c>
      <c r="P643" s="129">
        <v>2.88</v>
      </c>
      <c r="Q643" s="130">
        <v>7110</v>
      </c>
      <c r="R643" s="129">
        <v>200000</v>
      </c>
      <c r="S643" s="129">
        <v>4000</v>
      </c>
      <c r="T643" s="128" t="s">
        <v>2948</v>
      </c>
      <c r="U643" s="128" t="s">
        <v>4482</v>
      </c>
      <c r="V643" s="131" t="s">
        <v>4456</v>
      </c>
      <c r="W643" s="132" t="s">
        <v>4479</v>
      </c>
    </row>
    <row r="644" spans="1:263" ht="30" customHeight="1" x14ac:dyDescent="0.3">
      <c r="A644" s="122">
        <v>711181</v>
      </c>
      <c r="B644" s="123" t="s">
        <v>2011</v>
      </c>
      <c r="C644" s="124" t="s">
        <v>4483</v>
      </c>
      <c r="D644" s="125" t="s">
        <v>3017</v>
      </c>
      <c r="E644" s="124" t="s">
        <v>2012</v>
      </c>
      <c r="F644" s="124"/>
      <c r="G644" s="124" t="s">
        <v>2013</v>
      </c>
      <c r="H644" s="124" t="s">
        <v>5940</v>
      </c>
      <c r="I644" s="124" t="s">
        <v>2973</v>
      </c>
      <c r="J644" s="126">
        <v>71</v>
      </c>
      <c r="K644" s="127">
        <v>7110</v>
      </c>
      <c r="L644" s="124" t="s">
        <v>4453</v>
      </c>
      <c r="M644" s="128" t="s">
        <v>112</v>
      </c>
      <c r="N644" s="128" t="s">
        <v>4454</v>
      </c>
      <c r="O644" s="129">
        <v>280.10000000000002</v>
      </c>
      <c r="P644" s="129">
        <v>2.88</v>
      </c>
      <c r="Q644" s="130">
        <v>7110</v>
      </c>
      <c r="R644" s="129">
        <v>200000</v>
      </c>
      <c r="S644" s="129">
        <v>4000</v>
      </c>
      <c r="T644" s="128" t="s">
        <v>2948</v>
      </c>
      <c r="U644" s="128" t="s">
        <v>4484</v>
      </c>
      <c r="V644" s="131" t="s">
        <v>4456</v>
      </c>
      <c r="W644" s="132" t="s">
        <v>4479</v>
      </c>
    </row>
    <row r="645" spans="1:263" ht="30" customHeight="1" x14ac:dyDescent="0.3">
      <c r="A645" s="122">
        <v>711191</v>
      </c>
      <c r="B645" s="123" t="s">
        <v>2014</v>
      </c>
      <c r="C645" s="124" t="s">
        <v>4485</v>
      </c>
      <c r="D645" s="125" t="s">
        <v>3017</v>
      </c>
      <c r="E645" s="124" t="s">
        <v>2015</v>
      </c>
      <c r="F645" s="124" t="s">
        <v>4486</v>
      </c>
      <c r="G645" s="124" t="s">
        <v>2016</v>
      </c>
      <c r="H645" s="124" t="s">
        <v>5940</v>
      </c>
      <c r="I645" s="124" t="s">
        <v>2973</v>
      </c>
      <c r="J645" s="126">
        <v>71</v>
      </c>
      <c r="K645" s="127">
        <v>7110</v>
      </c>
      <c r="L645" s="124" t="s">
        <v>4453</v>
      </c>
      <c r="M645" s="128" t="s">
        <v>112</v>
      </c>
      <c r="N645" s="128" t="s">
        <v>4454</v>
      </c>
      <c r="O645" s="129">
        <v>280.10000000000002</v>
      </c>
      <c r="P645" s="129">
        <v>2.88</v>
      </c>
      <c r="Q645" s="130">
        <v>7110</v>
      </c>
      <c r="R645" s="129">
        <v>200000</v>
      </c>
      <c r="S645" s="129">
        <v>4000</v>
      </c>
      <c r="T645" s="128" t="s">
        <v>2948</v>
      </c>
      <c r="U645" s="128" t="s">
        <v>4487</v>
      </c>
      <c r="V645" s="131" t="s">
        <v>4456</v>
      </c>
      <c r="W645" s="132" t="s">
        <v>4488</v>
      </c>
    </row>
    <row r="646" spans="1:263" ht="30" customHeight="1" x14ac:dyDescent="0.3">
      <c r="A646" s="122">
        <v>711211</v>
      </c>
      <c r="B646" s="123" t="s">
        <v>2017</v>
      </c>
      <c r="C646" s="124" t="s">
        <v>4489</v>
      </c>
      <c r="D646" s="125" t="s">
        <v>3017</v>
      </c>
      <c r="E646" s="124" t="s">
        <v>2018</v>
      </c>
      <c r="F646" s="124"/>
      <c r="G646" s="124" t="s">
        <v>2019</v>
      </c>
      <c r="H646" s="124" t="s">
        <v>5940</v>
      </c>
      <c r="I646" s="124" t="s">
        <v>2973</v>
      </c>
      <c r="J646" s="126">
        <v>71</v>
      </c>
      <c r="K646" s="127">
        <v>7110</v>
      </c>
      <c r="L646" s="124" t="s">
        <v>4453</v>
      </c>
      <c r="M646" s="128" t="s">
        <v>112</v>
      </c>
      <c r="N646" s="128" t="s">
        <v>4454</v>
      </c>
      <c r="O646" s="129">
        <v>280.10000000000002</v>
      </c>
      <c r="P646" s="129">
        <v>2.88</v>
      </c>
      <c r="Q646" s="130">
        <v>7110</v>
      </c>
      <c r="R646" s="129">
        <v>200000</v>
      </c>
      <c r="S646" s="129">
        <v>4000</v>
      </c>
      <c r="T646" s="128" t="s">
        <v>2948</v>
      </c>
      <c r="U646" s="128" t="s">
        <v>4490</v>
      </c>
      <c r="V646" s="131" t="s">
        <v>4456</v>
      </c>
      <c r="W646" s="132">
        <v>71165</v>
      </c>
    </row>
    <row r="647" spans="1:263" ht="30" customHeight="1" x14ac:dyDescent="0.3">
      <c r="A647" s="122">
        <v>711221</v>
      </c>
      <c r="B647" s="123" t="s">
        <v>2020</v>
      </c>
      <c r="C647" s="124" t="s">
        <v>4491</v>
      </c>
      <c r="D647" s="125" t="s">
        <v>3017</v>
      </c>
      <c r="E647" s="124" t="s">
        <v>2021</v>
      </c>
      <c r="F647" s="124"/>
      <c r="G647" s="124" t="s">
        <v>2022</v>
      </c>
      <c r="H647" s="124" t="s">
        <v>5940</v>
      </c>
      <c r="I647" s="124" t="s">
        <v>2973</v>
      </c>
      <c r="J647" s="126">
        <v>71</v>
      </c>
      <c r="K647" s="127">
        <v>7110</v>
      </c>
      <c r="L647" s="124" t="s">
        <v>4453</v>
      </c>
      <c r="M647" s="128" t="s">
        <v>112</v>
      </c>
      <c r="N647" s="128" t="s">
        <v>4454</v>
      </c>
      <c r="O647" s="129">
        <v>280.10000000000002</v>
      </c>
      <c r="P647" s="129">
        <v>2.88</v>
      </c>
      <c r="Q647" s="130">
        <v>7110</v>
      </c>
      <c r="R647" s="129">
        <v>200000</v>
      </c>
      <c r="S647" s="129">
        <v>4000</v>
      </c>
      <c r="T647" s="128" t="s">
        <v>2948</v>
      </c>
      <c r="U647" s="128" t="s">
        <v>4492</v>
      </c>
      <c r="V647" s="131" t="s">
        <v>4456</v>
      </c>
      <c r="W647" s="132" t="s">
        <v>4493</v>
      </c>
    </row>
    <row r="648" spans="1:263" ht="30" customHeight="1" x14ac:dyDescent="0.3">
      <c r="A648" s="122">
        <v>711231</v>
      </c>
      <c r="B648" s="123" t="s">
        <v>2023</v>
      </c>
      <c r="C648" s="124" t="s">
        <v>4494</v>
      </c>
      <c r="D648" s="125" t="s">
        <v>3017</v>
      </c>
      <c r="E648" s="124" t="s">
        <v>2024</v>
      </c>
      <c r="F648" s="124" t="s">
        <v>4495</v>
      </c>
      <c r="G648" s="124" t="s">
        <v>2025</v>
      </c>
      <c r="H648" s="124" t="s">
        <v>5940</v>
      </c>
      <c r="I648" s="124" t="s">
        <v>2973</v>
      </c>
      <c r="J648" s="126">
        <v>71</v>
      </c>
      <c r="K648" s="127">
        <v>7110</v>
      </c>
      <c r="L648" s="124" t="s">
        <v>4453</v>
      </c>
      <c r="M648" s="128" t="s">
        <v>112</v>
      </c>
      <c r="N648" s="128" t="s">
        <v>4454</v>
      </c>
      <c r="O648" s="129">
        <v>280.10000000000002</v>
      </c>
      <c r="P648" s="129">
        <v>2.88</v>
      </c>
      <c r="Q648" s="130">
        <v>7110</v>
      </c>
      <c r="R648" s="129">
        <v>200000</v>
      </c>
      <c r="S648" s="129">
        <v>4000</v>
      </c>
      <c r="T648" s="128" t="s">
        <v>2948</v>
      </c>
      <c r="U648" s="128" t="s">
        <v>4496</v>
      </c>
      <c r="V648" s="131" t="s">
        <v>4456</v>
      </c>
      <c r="W648" s="132" t="s">
        <v>4488</v>
      </c>
    </row>
    <row r="649" spans="1:263" ht="30" customHeight="1" x14ac:dyDescent="0.3">
      <c r="A649" s="122">
        <v>711311</v>
      </c>
      <c r="B649" s="123" t="s">
        <v>2026</v>
      </c>
      <c r="C649" s="124" t="s">
        <v>4497</v>
      </c>
      <c r="D649" s="125" t="s">
        <v>3017</v>
      </c>
      <c r="E649" s="124" t="s">
        <v>2027</v>
      </c>
      <c r="F649" s="124"/>
      <c r="G649" s="124" t="s">
        <v>2028</v>
      </c>
      <c r="H649" s="124" t="s">
        <v>5940</v>
      </c>
      <c r="I649" s="124" t="s">
        <v>2973</v>
      </c>
      <c r="J649" s="126">
        <v>71</v>
      </c>
      <c r="K649" s="127">
        <v>7141</v>
      </c>
      <c r="L649" s="124" t="s">
        <v>4498</v>
      </c>
      <c r="M649" s="128" t="s">
        <v>112</v>
      </c>
      <c r="N649" s="128" t="s">
        <v>4499</v>
      </c>
      <c r="O649" s="129">
        <v>57.15</v>
      </c>
      <c r="P649" s="129">
        <v>1.67</v>
      </c>
      <c r="Q649" s="130">
        <v>7141</v>
      </c>
      <c r="R649" s="129">
        <v>5100</v>
      </c>
      <c r="S649" s="129">
        <v>580</v>
      </c>
      <c r="T649" s="128" t="s">
        <v>2948</v>
      </c>
      <c r="U649" s="128" t="s">
        <v>4500</v>
      </c>
      <c r="V649" s="131"/>
      <c r="W649" s="132"/>
    </row>
    <row r="650" spans="1:263" ht="30" customHeight="1" x14ac:dyDescent="0.3">
      <c r="A650" s="122">
        <v>711312</v>
      </c>
      <c r="B650" s="123" t="s">
        <v>2029</v>
      </c>
      <c r="C650" s="124" t="s">
        <v>4501</v>
      </c>
      <c r="D650" s="125" t="s">
        <v>2957</v>
      </c>
      <c r="E650" s="124" t="s">
        <v>2030</v>
      </c>
      <c r="F650" s="124" t="s">
        <v>116</v>
      </c>
      <c r="G650" s="124" t="s">
        <v>2031</v>
      </c>
      <c r="H650" s="124" t="s">
        <v>5940</v>
      </c>
      <c r="I650" s="124" t="s">
        <v>2973</v>
      </c>
      <c r="J650" s="126">
        <v>71</v>
      </c>
      <c r="K650" s="127">
        <v>7147</v>
      </c>
      <c r="L650" s="124" t="s">
        <v>4502</v>
      </c>
      <c r="M650" s="128" t="s">
        <v>112</v>
      </c>
      <c r="N650" s="128" t="s">
        <v>4499</v>
      </c>
      <c r="O650" s="129">
        <v>32.770000000000003</v>
      </c>
      <c r="P650" s="129">
        <v>0.75</v>
      </c>
      <c r="Q650" s="130">
        <v>7147</v>
      </c>
      <c r="R650" s="129">
        <v>6000</v>
      </c>
      <c r="S650" s="129">
        <v>470</v>
      </c>
      <c r="T650" s="128" t="s">
        <v>2948</v>
      </c>
      <c r="U650" s="128" t="s">
        <v>4503</v>
      </c>
      <c r="V650" s="131"/>
      <c r="W650" s="132"/>
    </row>
    <row r="651" spans="1:263" ht="30" customHeight="1" x14ac:dyDescent="0.3">
      <c r="A651" s="122">
        <v>711560</v>
      </c>
      <c r="B651" s="123" t="s">
        <v>2032</v>
      </c>
      <c r="C651" s="124" t="s">
        <v>5962</v>
      </c>
      <c r="D651" s="125" t="s">
        <v>3017</v>
      </c>
      <c r="E651" s="124" t="s">
        <v>5653</v>
      </c>
      <c r="F651" s="124"/>
      <c r="G651" s="124" t="s">
        <v>138</v>
      </c>
      <c r="H651" s="124"/>
      <c r="I651" s="124"/>
      <c r="J651" s="126">
        <v>71</v>
      </c>
      <c r="K651" s="127">
        <v>7113</v>
      </c>
      <c r="L651" s="124" t="s">
        <v>4504</v>
      </c>
      <c r="M651" s="128" t="s">
        <v>112</v>
      </c>
      <c r="N651" s="128" t="s">
        <v>4454</v>
      </c>
      <c r="O651" s="129">
        <v>296</v>
      </c>
      <c r="P651" s="129">
        <v>4.93</v>
      </c>
      <c r="Q651" s="130"/>
      <c r="R651" s="129">
        <v>500000</v>
      </c>
      <c r="S651" s="129">
        <v>75000</v>
      </c>
      <c r="T651" s="128"/>
      <c r="U651" s="128"/>
      <c r="V651" s="131"/>
      <c r="W651" s="132"/>
    </row>
    <row r="652" spans="1:263" ht="30" customHeight="1" x14ac:dyDescent="0.3">
      <c r="A652" s="122">
        <v>713352</v>
      </c>
      <c r="B652" s="123" t="s">
        <v>2033</v>
      </c>
      <c r="C652" s="124" t="s">
        <v>4505</v>
      </c>
      <c r="D652" s="125" t="s">
        <v>3017</v>
      </c>
      <c r="E652" s="124" t="s">
        <v>2034</v>
      </c>
      <c r="F652" s="124"/>
      <c r="G652" s="124" t="s">
        <v>2035</v>
      </c>
      <c r="H652" s="124" t="s">
        <v>5940</v>
      </c>
      <c r="I652" s="124" t="s">
        <v>2973</v>
      </c>
      <c r="J652" s="126">
        <v>71</v>
      </c>
      <c r="K652" s="127">
        <v>7145</v>
      </c>
      <c r="L652" s="124" t="s">
        <v>4506</v>
      </c>
      <c r="M652" s="128" t="s">
        <v>112</v>
      </c>
      <c r="N652" s="128"/>
      <c r="O652" s="129">
        <v>163.71</v>
      </c>
      <c r="P652" s="129">
        <v>1.93</v>
      </c>
      <c r="Q652" s="130">
        <v>7145</v>
      </c>
      <c r="R652" s="129">
        <v>2100</v>
      </c>
      <c r="S652" s="129">
        <v>2000</v>
      </c>
      <c r="T652" s="128" t="s">
        <v>2948</v>
      </c>
      <c r="U652" s="128" t="s">
        <v>4507</v>
      </c>
      <c r="V652" s="131">
        <v>71450</v>
      </c>
      <c r="W652" s="132"/>
    </row>
    <row r="653" spans="1:263" ht="30" customHeight="1" x14ac:dyDescent="0.3">
      <c r="A653" s="122">
        <v>713366</v>
      </c>
      <c r="B653" s="123" t="s">
        <v>2036</v>
      </c>
      <c r="C653" s="124" t="s">
        <v>4508</v>
      </c>
      <c r="D653" s="125" t="s">
        <v>2944</v>
      </c>
      <c r="E653" s="124" t="s">
        <v>2037</v>
      </c>
      <c r="F653" s="124" t="s">
        <v>4509</v>
      </c>
      <c r="G653" s="124" t="s">
        <v>2038</v>
      </c>
      <c r="H653" s="124" t="s">
        <v>5940</v>
      </c>
      <c r="I653" s="124" t="s">
        <v>2973</v>
      </c>
      <c r="J653" s="126">
        <v>71</v>
      </c>
      <c r="K653" s="127">
        <v>7130</v>
      </c>
      <c r="L653" s="124" t="s">
        <v>4510</v>
      </c>
      <c r="M653" s="128" t="s">
        <v>2946</v>
      </c>
      <c r="N653" s="128" t="s">
        <v>4454</v>
      </c>
      <c r="O653" s="129">
        <v>52.78</v>
      </c>
      <c r="P653" s="129">
        <v>2.9</v>
      </c>
      <c r="Q653" s="130">
        <v>7130</v>
      </c>
      <c r="R653" s="129">
        <v>250</v>
      </c>
      <c r="S653" s="129">
        <v>240</v>
      </c>
      <c r="T653" s="128" t="s">
        <v>2948</v>
      </c>
      <c r="U653" s="128" t="s">
        <v>4511</v>
      </c>
      <c r="V653" s="131">
        <v>71310</v>
      </c>
      <c r="W653" s="132" t="s">
        <v>4512</v>
      </c>
    </row>
    <row r="654" spans="1:263" ht="30" customHeight="1" x14ac:dyDescent="0.3">
      <c r="A654" s="122">
        <v>714310</v>
      </c>
      <c r="B654" s="123" t="s">
        <v>5508</v>
      </c>
      <c r="C654" s="124" t="s">
        <v>5963</v>
      </c>
      <c r="D654" s="125" t="s">
        <v>3017</v>
      </c>
      <c r="E654" s="124" t="s">
        <v>5654</v>
      </c>
      <c r="F654" s="124"/>
      <c r="G654" s="124" t="s">
        <v>138</v>
      </c>
      <c r="H654" s="124"/>
      <c r="I654" s="124"/>
      <c r="J654" s="126">
        <v>71</v>
      </c>
      <c r="K654" s="127">
        <v>7143</v>
      </c>
      <c r="L654" s="124" t="s">
        <v>4513</v>
      </c>
      <c r="M654" s="128" t="s">
        <v>112</v>
      </c>
      <c r="N654" s="128"/>
      <c r="O654" s="129">
        <v>43.24</v>
      </c>
      <c r="P654" s="129">
        <v>1.69</v>
      </c>
      <c r="Q654" s="130"/>
      <c r="R654" s="129">
        <v>25000</v>
      </c>
      <c r="S654" s="129">
        <v>920</v>
      </c>
      <c r="T654" s="128"/>
      <c r="U654" s="128"/>
      <c r="V654" s="131"/>
      <c r="W654" s="132"/>
    </row>
    <row r="655" spans="1:263" ht="30" customHeight="1" x14ac:dyDescent="0.35">
      <c r="A655" s="122">
        <v>714431</v>
      </c>
      <c r="B655" s="123" t="s">
        <v>2039</v>
      </c>
      <c r="C655" s="124" t="s">
        <v>4514</v>
      </c>
      <c r="D655" s="125" t="s">
        <v>3017</v>
      </c>
      <c r="E655" s="124" t="s">
        <v>2040</v>
      </c>
      <c r="F655" s="124"/>
      <c r="G655" s="124" t="s">
        <v>2041</v>
      </c>
      <c r="H655" s="124" t="s">
        <v>5940</v>
      </c>
      <c r="I655" s="124" t="s">
        <v>2973</v>
      </c>
      <c r="J655" s="126">
        <v>71</v>
      </c>
      <c r="K655" s="127">
        <v>7141</v>
      </c>
      <c r="L655" s="124" t="s">
        <v>4498</v>
      </c>
      <c r="M655" s="128" t="s">
        <v>112</v>
      </c>
      <c r="N655" s="128" t="s">
        <v>4499</v>
      </c>
      <c r="O655" s="129">
        <v>57.15</v>
      </c>
      <c r="P655" s="129">
        <v>1.67</v>
      </c>
      <c r="Q655" s="130">
        <v>7141</v>
      </c>
      <c r="R655" s="129">
        <v>5100</v>
      </c>
      <c r="S655" s="129">
        <v>580</v>
      </c>
      <c r="T655" s="128" t="s">
        <v>2948</v>
      </c>
      <c r="U655" s="128" t="s">
        <v>4515</v>
      </c>
      <c r="V655" s="131">
        <v>71410</v>
      </c>
      <c r="W655" s="132">
        <v>71410</v>
      </c>
      <c r="X655" s="137"/>
      <c r="Y655" s="137"/>
      <c r="Z655" s="13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c r="CN655" s="137"/>
      <c r="CO655" s="137"/>
      <c r="CP655" s="137"/>
      <c r="CQ655" s="137"/>
      <c r="CR655" s="137"/>
      <c r="CS655" s="137"/>
      <c r="CT655" s="137"/>
      <c r="CU655" s="137"/>
      <c r="CV655" s="137"/>
      <c r="CW655" s="137"/>
      <c r="CX655" s="137"/>
      <c r="CY655" s="137"/>
      <c r="CZ655" s="137"/>
      <c r="DA655" s="137"/>
      <c r="DB655" s="137"/>
      <c r="DC655" s="137"/>
      <c r="DD655" s="137"/>
      <c r="DE655" s="137"/>
      <c r="DF655" s="137"/>
      <c r="DG655" s="137"/>
      <c r="DH655" s="137"/>
      <c r="DI655" s="137"/>
      <c r="DJ655" s="137"/>
      <c r="DK655" s="137"/>
      <c r="DL655" s="137"/>
      <c r="DM655" s="137"/>
      <c r="DN655" s="137"/>
      <c r="DO655" s="137"/>
      <c r="DP655" s="137"/>
      <c r="DQ655" s="137"/>
      <c r="DR655" s="137"/>
      <c r="DS655" s="137"/>
      <c r="DT655" s="137"/>
      <c r="DU655" s="137"/>
      <c r="DV655" s="137"/>
      <c r="DW655" s="137"/>
      <c r="DX655" s="137"/>
      <c r="DY655" s="137"/>
      <c r="DZ655" s="137"/>
      <c r="EA655" s="137"/>
      <c r="EB655" s="137"/>
      <c r="EC655" s="137"/>
      <c r="ED655" s="137"/>
      <c r="EE655" s="137"/>
      <c r="EF655" s="137"/>
      <c r="EG655" s="137"/>
      <c r="EH655" s="137"/>
      <c r="EI655" s="137"/>
      <c r="EJ655" s="137"/>
      <c r="EK655" s="137"/>
      <c r="EL655" s="137"/>
      <c r="EM655" s="137"/>
      <c r="EN655" s="137"/>
      <c r="EO655" s="137"/>
      <c r="EP655" s="137"/>
      <c r="EQ655" s="137"/>
      <c r="ER655" s="137"/>
      <c r="ES655" s="137"/>
      <c r="ET655" s="137"/>
      <c r="EU655" s="137"/>
      <c r="EV655" s="137"/>
      <c r="EW655" s="137"/>
      <c r="EX655" s="137"/>
      <c r="EY655" s="137"/>
      <c r="EZ655" s="137"/>
      <c r="FA655" s="137"/>
      <c r="FB655" s="137"/>
      <c r="FC655" s="137"/>
      <c r="FD655" s="137"/>
      <c r="FE655" s="137"/>
      <c r="FF655" s="137"/>
      <c r="FG655" s="137"/>
      <c r="FH655" s="137"/>
      <c r="FI655" s="137"/>
      <c r="FJ655" s="137"/>
      <c r="FK655" s="137"/>
      <c r="FL655" s="137"/>
      <c r="FM655" s="137"/>
      <c r="FN655" s="137"/>
      <c r="FO655" s="137"/>
      <c r="FP655" s="137"/>
      <c r="FQ655" s="137"/>
      <c r="FR655" s="137"/>
      <c r="FS655" s="137"/>
      <c r="FT655" s="137"/>
      <c r="FU655" s="137"/>
      <c r="FV655" s="137"/>
      <c r="FW655" s="137"/>
      <c r="FX655" s="137"/>
      <c r="FY655" s="137"/>
      <c r="FZ655" s="137"/>
      <c r="GA655" s="137"/>
      <c r="GB655" s="137"/>
      <c r="GC655" s="137"/>
      <c r="GD655" s="137"/>
      <c r="GE655" s="137"/>
      <c r="GF655" s="137"/>
      <c r="GG655" s="137"/>
      <c r="GH655" s="137"/>
      <c r="GI655" s="137"/>
      <c r="GJ655" s="137"/>
      <c r="GK655" s="137"/>
      <c r="GL655" s="137"/>
      <c r="GM655" s="137"/>
      <c r="GN655" s="137"/>
      <c r="GO655" s="137"/>
      <c r="GP655" s="137"/>
      <c r="GQ655" s="137"/>
      <c r="GR655" s="137"/>
      <c r="GS655" s="137"/>
      <c r="GT655" s="137"/>
      <c r="GU655" s="137"/>
      <c r="GV655" s="137"/>
      <c r="GW655" s="137"/>
      <c r="GX655" s="137"/>
      <c r="GY655" s="137"/>
      <c r="GZ655" s="137"/>
      <c r="HA655" s="137"/>
      <c r="HB655" s="137"/>
      <c r="HC655" s="137"/>
      <c r="HD655" s="137"/>
      <c r="HE655" s="137"/>
      <c r="HF655" s="137"/>
      <c r="HG655" s="137"/>
      <c r="HH655" s="137"/>
      <c r="HI655" s="137"/>
      <c r="HJ655" s="137"/>
      <c r="HK655" s="137"/>
      <c r="HL655" s="137"/>
      <c r="HM655" s="137"/>
      <c r="HN655" s="137"/>
      <c r="HO655" s="137"/>
      <c r="HP655" s="137"/>
      <c r="HQ655" s="137"/>
      <c r="HR655" s="137"/>
      <c r="HS655" s="137"/>
      <c r="HT655" s="137"/>
      <c r="HU655" s="137"/>
      <c r="HV655" s="137"/>
      <c r="HW655" s="137"/>
      <c r="HX655" s="137"/>
      <c r="HY655" s="137"/>
      <c r="HZ655" s="137"/>
      <c r="IA655" s="137"/>
      <c r="IB655" s="137"/>
      <c r="IC655" s="137"/>
      <c r="ID655" s="137"/>
      <c r="IE655" s="137"/>
      <c r="IF655" s="137"/>
      <c r="IG655" s="137"/>
      <c r="IH655" s="137"/>
      <c r="II655" s="137"/>
      <c r="IJ655" s="137"/>
      <c r="IK655" s="137"/>
      <c r="IL655" s="137"/>
      <c r="IM655" s="137"/>
      <c r="IN655" s="137"/>
      <c r="IO655" s="137"/>
      <c r="IP655" s="137"/>
      <c r="IQ655" s="137"/>
      <c r="IR655" s="137"/>
      <c r="IS655" s="137"/>
      <c r="IT655" s="137"/>
      <c r="IU655" s="137"/>
      <c r="IV655" s="137"/>
      <c r="IW655" s="137"/>
      <c r="IX655" s="137"/>
      <c r="IY655" s="137"/>
      <c r="IZ655" s="137"/>
      <c r="JA655" s="137"/>
      <c r="JB655" s="137"/>
      <c r="JC655" s="137"/>
    </row>
    <row r="656" spans="1:263" ht="30" customHeight="1" x14ac:dyDescent="0.35">
      <c r="A656" s="122">
        <v>714432</v>
      </c>
      <c r="B656" s="123" t="s">
        <v>2042</v>
      </c>
      <c r="C656" s="124" t="s">
        <v>4516</v>
      </c>
      <c r="D656" s="125" t="s">
        <v>2957</v>
      </c>
      <c r="E656" s="124" t="s">
        <v>2043</v>
      </c>
      <c r="F656" s="124"/>
      <c r="G656" s="124" t="s">
        <v>2044</v>
      </c>
      <c r="H656" s="124" t="s">
        <v>5940</v>
      </c>
      <c r="I656" s="124" t="s">
        <v>2973</v>
      </c>
      <c r="J656" s="126">
        <v>71</v>
      </c>
      <c r="K656" s="127">
        <v>7147</v>
      </c>
      <c r="L656" s="124" t="s">
        <v>4502</v>
      </c>
      <c r="M656" s="128" t="s">
        <v>112</v>
      </c>
      <c r="N656" s="128" t="s">
        <v>4499</v>
      </c>
      <c r="O656" s="129">
        <v>32.770000000000003</v>
      </c>
      <c r="P656" s="129">
        <v>0.75</v>
      </c>
      <c r="Q656" s="130">
        <v>7147</v>
      </c>
      <c r="R656" s="129">
        <v>6000</v>
      </c>
      <c r="S656" s="129">
        <v>470</v>
      </c>
      <c r="T656" s="128" t="s">
        <v>2948</v>
      </c>
      <c r="U656" s="128" t="s">
        <v>4517</v>
      </c>
      <c r="V656" s="131">
        <v>71411</v>
      </c>
      <c r="W656" s="132">
        <v>71420</v>
      </c>
      <c r="X656" s="137"/>
      <c r="Y656" s="137"/>
      <c r="Z656" s="13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c r="CN656" s="137"/>
      <c r="CO656" s="137"/>
      <c r="CP656" s="137"/>
      <c r="CQ656" s="137"/>
      <c r="CR656" s="137"/>
      <c r="CS656" s="137"/>
      <c r="CT656" s="137"/>
      <c r="CU656" s="137"/>
      <c r="CV656" s="137"/>
      <c r="CW656" s="137"/>
      <c r="CX656" s="137"/>
      <c r="CY656" s="137"/>
      <c r="CZ656" s="137"/>
      <c r="DA656" s="137"/>
      <c r="DB656" s="137"/>
      <c r="DC656" s="137"/>
      <c r="DD656" s="137"/>
      <c r="DE656" s="137"/>
      <c r="DF656" s="137"/>
      <c r="DG656" s="137"/>
      <c r="DH656" s="137"/>
      <c r="DI656" s="137"/>
      <c r="DJ656" s="137"/>
      <c r="DK656" s="137"/>
      <c r="DL656" s="137"/>
      <c r="DM656" s="137"/>
      <c r="DN656" s="137"/>
      <c r="DO656" s="137"/>
      <c r="DP656" s="137"/>
      <c r="DQ656" s="137"/>
      <c r="DR656" s="137"/>
      <c r="DS656" s="137"/>
      <c r="DT656" s="137"/>
      <c r="DU656" s="137"/>
      <c r="DV656" s="137"/>
      <c r="DW656" s="137"/>
      <c r="DX656" s="137"/>
      <c r="DY656" s="137"/>
      <c r="DZ656" s="137"/>
      <c r="EA656" s="137"/>
      <c r="EB656" s="137"/>
      <c r="EC656" s="137"/>
      <c r="ED656" s="137"/>
      <c r="EE656" s="137"/>
      <c r="EF656" s="137"/>
      <c r="EG656" s="137"/>
      <c r="EH656" s="137"/>
      <c r="EI656" s="137"/>
      <c r="EJ656" s="137"/>
      <c r="EK656" s="137"/>
      <c r="EL656" s="137"/>
      <c r="EM656" s="137"/>
      <c r="EN656" s="137"/>
      <c r="EO656" s="137"/>
      <c r="EP656" s="137"/>
      <c r="EQ656" s="137"/>
      <c r="ER656" s="137"/>
      <c r="ES656" s="137"/>
      <c r="ET656" s="137"/>
      <c r="EU656" s="137"/>
      <c r="EV656" s="137"/>
      <c r="EW656" s="137"/>
      <c r="EX656" s="137"/>
      <c r="EY656" s="137"/>
      <c r="EZ656" s="137"/>
      <c r="FA656" s="137"/>
      <c r="FB656" s="137"/>
      <c r="FC656" s="137"/>
      <c r="FD656" s="137"/>
      <c r="FE656" s="137"/>
      <c r="FF656" s="137"/>
      <c r="FG656" s="137"/>
      <c r="FH656" s="137"/>
      <c r="FI656" s="137"/>
      <c r="FJ656" s="137"/>
      <c r="FK656" s="137"/>
      <c r="FL656" s="137"/>
      <c r="FM656" s="137"/>
      <c r="FN656" s="137"/>
      <c r="FO656" s="137"/>
      <c r="FP656" s="137"/>
      <c r="FQ656" s="137"/>
      <c r="FR656" s="137"/>
      <c r="FS656" s="137"/>
      <c r="FT656" s="137"/>
      <c r="FU656" s="137"/>
      <c r="FV656" s="137"/>
      <c r="FW656" s="137"/>
      <c r="FX656" s="137"/>
      <c r="FY656" s="137"/>
      <c r="FZ656" s="137"/>
      <c r="GA656" s="137"/>
      <c r="GB656" s="137"/>
      <c r="GC656" s="137"/>
      <c r="GD656" s="137"/>
      <c r="GE656" s="137"/>
      <c r="GF656" s="137"/>
      <c r="GG656" s="137"/>
      <c r="GH656" s="137"/>
      <c r="GI656" s="137"/>
      <c r="GJ656" s="137"/>
      <c r="GK656" s="137"/>
      <c r="GL656" s="137"/>
      <c r="GM656" s="137"/>
      <c r="GN656" s="137"/>
      <c r="GO656" s="137"/>
      <c r="GP656" s="137"/>
      <c r="GQ656" s="137"/>
      <c r="GR656" s="137"/>
      <c r="GS656" s="137"/>
      <c r="GT656" s="137"/>
      <c r="GU656" s="137"/>
      <c r="GV656" s="137"/>
      <c r="GW656" s="137"/>
      <c r="GX656" s="137"/>
      <c r="GY656" s="137"/>
      <c r="GZ656" s="137"/>
      <c r="HA656" s="137"/>
      <c r="HB656" s="137"/>
      <c r="HC656" s="137"/>
      <c r="HD656" s="137"/>
      <c r="HE656" s="137"/>
      <c r="HF656" s="137"/>
      <c r="HG656" s="137"/>
      <c r="HH656" s="137"/>
      <c r="HI656" s="137"/>
      <c r="HJ656" s="137"/>
      <c r="HK656" s="137"/>
      <c r="HL656" s="137"/>
      <c r="HM656" s="137"/>
      <c r="HN656" s="137"/>
      <c r="HO656" s="137"/>
      <c r="HP656" s="137"/>
      <c r="HQ656" s="137"/>
      <c r="HR656" s="137"/>
      <c r="HS656" s="137"/>
      <c r="HT656" s="137"/>
      <c r="HU656" s="137"/>
      <c r="HV656" s="137"/>
      <c r="HW656" s="137"/>
      <c r="HX656" s="137"/>
      <c r="HY656" s="137"/>
      <c r="HZ656" s="137"/>
      <c r="IA656" s="137"/>
      <c r="IB656" s="137"/>
      <c r="IC656" s="137"/>
      <c r="ID656" s="137"/>
      <c r="IE656" s="137"/>
      <c r="IF656" s="137"/>
      <c r="IG656" s="137"/>
      <c r="IH656" s="137"/>
      <c r="II656" s="137"/>
      <c r="IJ656" s="137"/>
      <c r="IK656" s="137"/>
      <c r="IL656" s="137"/>
      <c r="IM656" s="137"/>
      <c r="IN656" s="137"/>
      <c r="IO656" s="137"/>
      <c r="IP656" s="137"/>
      <c r="IQ656" s="137"/>
      <c r="IR656" s="137"/>
      <c r="IS656" s="137"/>
      <c r="IT656" s="137"/>
      <c r="IU656" s="137"/>
      <c r="IV656" s="137"/>
      <c r="IW656" s="137"/>
      <c r="IX656" s="137"/>
      <c r="IY656" s="137"/>
      <c r="IZ656" s="137"/>
      <c r="JA656" s="137"/>
      <c r="JB656" s="137"/>
      <c r="JC656" s="137"/>
    </row>
    <row r="657" spans="1:23" ht="30" customHeight="1" x14ac:dyDescent="0.3">
      <c r="A657" s="122">
        <v>714433</v>
      </c>
      <c r="B657" s="123" t="s">
        <v>2045</v>
      </c>
      <c r="C657" s="124" t="s">
        <v>4518</v>
      </c>
      <c r="D657" s="125" t="s">
        <v>3017</v>
      </c>
      <c r="E657" s="124" t="s">
        <v>2046</v>
      </c>
      <c r="F657" s="124" t="s">
        <v>4519</v>
      </c>
      <c r="G657" s="124" t="s">
        <v>2047</v>
      </c>
      <c r="H657" s="124" t="s">
        <v>5940</v>
      </c>
      <c r="I657" s="124" t="s">
        <v>2973</v>
      </c>
      <c r="J657" s="126">
        <v>71</v>
      </c>
      <c r="K657" s="127">
        <v>7142</v>
      </c>
      <c r="L657" s="124" t="s">
        <v>4520</v>
      </c>
      <c r="M657" s="128" t="s">
        <v>112</v>
      </c>
      <c r="N657" s="128"/>
      <c r="O657" s="129">
        <v>34.630000000000003</v>
      </c>
      <c r="P657" s="129">
        <v>0.8</v>
      </c>
      <c r="Q657" s="130">
        <v>7142</v>
      </c>
      <c r="R657" s="129">
        <v>24000</v>
      </c>
      <c r="S657" s="129">
        <v>270</v>
      </c>
      <c r="T657" s="128" t="s">
        <v>2948</v>
      </c>
      <c r="U657" s="128" t="s">
        <v>4521</v>
      </c>
      <c r="V657" s="131">
        <v>71420</v>
      </c>
      <c r="W657" s="132">
        <v>71477</v>
      </c>
    </row>
    <row r="658" spans="1:23" ht="30" customHeight="1" x14ac:dyDescent="0.3">
      <c r="A658" s="122">
        <v>720100</v>
      </c>
      <c r="B658" s="123" t="s">
        <v>5509</v>
      </c>
      <c r="C658" s="124" t="s">
        <v>4522</v>
      </c>
      <c r="D658" s="125" t="s">
        <v>3017</v>
      </c>
      <c r="E658" s="124" t="s">
        <v>5655</v>
      </c>
      <c r="F658" s="124"/>
      <c r="G658" s="124" t="s">
        <v>138</v>
      </c>
      <c r="H658" s="124" t="e">
        <v>#N/A</v>
      </c>
      <c r="I658" s="124" t="e">
        <v>#N/A</v>
      </c>
      <c r="J658" s="128">
        <v>74</v>
      </c>
      <c r="K658" s="127">
        <v>7441</v>
      </c>
      <c r="L658" s="124" t="s">
        <v>5947</v>
      </c>
      <c r="M658" s="128" t="s">
        <v>112</v>
      </c>
      <c r="N658" s="128" t="s">
        <v>3241</v>
      </c>
      <c r="O658" s="129">
        <v>401.17</v>
      </c>
      <c r="P658" s="129">
        <v>4.07</v>
      </c>
      <c r="Q658" s="30">
        <v>7441</v>
      </c>
      <c r="R658" s="129">
        <v>152000</v>
      </c>
      <c r="S658" s="129">
        <v>23000</v>
      </c>
      <c r="T658" s="128" t="s">
        <v>2948</v>
      </c>
      <c r="U658" s="128" t="s">
        <v>4523</v>
      </c>
      <c r="V658" s="131"/>
      <c r="W658" s="132"/>
    </row>
    <row r="659" spans="1:23" ht="30" customHeight="1" x14ac:dyDescent="0.3">
      <c r="A659" s="122">
        <v>721121</v>
      </c>
      <c r="B659" s="123" t="s">
        <v>2048</v>
      </c>
      <c r="C659" s="124" t="s">
        <v>4524</v>
      </c>
      <c r="D659" s="125" t="s">
        <v>3017</v>
      </c>
      <c r="E659" s="124" t="s">
        <v>2049</v>
      </c>
      <c r="F659" s="124"/>
      <c r="G659" s="124" t="s">
        <v>2050</v>
      </c>
      <c r="H659" s="124" t="s">
        <v>5964</v>
      </c>
      <c r="I659" s="124" t="s">
        <v>2973</v>
      </c>
      <c r="J659" s="126">
        <v>73</v>
      </c>
      <c r="K659" s="127">
        <v>7312</v>
      </c>
      <c r="L659" s="124" t="s">
        <v>4525</v>
      </c>
      <c r="M659" s="128" t="s">
        <v>112</v>
      </c>
      <c r="N659" s="128" t="s">
        <v>3241</v>
      </c>
      <c r="O659" s="129">
        <v>401.62</v>
      </c>
      <c r="P659" s="129">
        <v>7.89</v>
      </c>
      <c r="Q659" s="130">
        <v>7312</v>
      </c>
      <c r="R659" s="129">
        <v>220000</v>
      </c>
      <c r="S659" s="129">
        <v>22000</v>
      </c>
      <c r="T659" s="128" t="s">
        <v>2948</v>
      </c>
      <c r="U659" s="128" t="s">
        <v>4526</v>
      </c>
      <c r="V659" s="131">
        <v>73015</v>
      </c>
      <c r="W659" s="132" t="s">
        <v>4527</v>
      </c>
    </row>
    <row r="660" spans="1:23" ht="30" customHeight="1" x14ac:dyDescent="0.3">
      <c r="A660" s="122">
        <v>721123</v>
      </c>
      <c r="B660" s="123" t="s">
        <v>2051</v>
      </c>
      <c r="C660" s="124" t="s">
        <v>4528</v>
      </c>
      <c r="D660" s="125" t="s">
        <v>3017</v>
      </c>
      <c r="E660" s="124" t="s">
        <v>2052</v>
      </c>
      <c r="F660" s="124" t="s">
        <v>4529</v>
      </c>
      <c r="G660" s="124" t="s">
        <v>2053</v>
      </c>
      <c r="H660" s="124" t="s">
        <v>5964</v>
      </c>
      <c r="I660" s="124" t="s">
        <v>2973</v>
      </c>
      <c r="J660" s="126">
        <v>73</v>
      </c>
      <c r="K660" s="127">
        <v>7312</v>
      </c>
      <c r="L660" s="124" t="s">
        <v>4525</v>
      </c>
      <c r="M660" s="128" t="s">
        <v>112</v>
      </c>
      <c r="N660" s="128" t="s">
        <v>3241</v>
      </c>
      <c r="O660" s="129">
        <v>401.62</v>
      </c>
      <c r="P660" s="129">
        <v>7.89</v>
      </c>
      <c r="Q660" s="130">
        <v>7312</v>
      </c>
      <c r="R660" s="129">
        <v>220000</v>
      </c>
      <c r="S660" s="129">
        <v>22000</v>
      </c>
      <c r="T660" s="128" t="s">
        <v>2948</v>
      </c>
      <c r="U660" s="128" t="s">
        <v>4530</v>
      </c>
      <c r="V660" s="131">
        <v>73015</v>
      </c>
      <c r="W660" s="132">
        <v>73015</v>
      </c>
    </row>
    <row r="661" spans="1:23" ht="30" customHeight="1" x14ac:dyDescent="0.3">
      <c r="A661" s="122">
        <v>721201</v>
      </c>
      <c r="B661" s="123" t="s">
        <v>2054</v>
      </c>
      <c r="C661" s="124" t="s">
        <v>4531</v>
      </c>
      <c r="D661" s="125" t="s">
        <v>3017</v>
      </c>
      <c r="E661" s="124" t="s">
        <v>2055</v>
      </c>
      <c r="F661" s="124" t="s">
        <v>4532</v>
      </c>
      <c r="G661" s="124" t="s">
        <v>2056</v>
      </c>
      <c r="H661" s="124" t="s">
        <v>2973</v>
      </c>
      <c r="I661" s="124" t="s">
        <v>2973</v>
      </c>
      <c r="J661" s="126">
        <v>72</v>
      </c>
      <c r="K661" s="127">
        <v>7212</v>
      </c>
      <c r="L661" s="124" t="s">
        <v>4533</v>
      </c>
      <c r="M661" s="128" t="s">
        <v>112</v>
      </c>
      <c r="N661" s="128" t="s">
        <v>3241</v>
      </c>
      <c r="O661" s="129">
        <v>510</v>
      </c>
      <c r="P661" s="129">
        <v>6.82</v>
      </c>
      <c r="Q661" s="130">
        <v>7212</v>
      </c>
      <c r="R661" s="129">
        <v>200000</v>
      </c>
      <c r="S661" s="129">
        <v>5000</v>
      </c>
      <c r="T661" s="128" t="s">
        <v>2948</v>
      </c>
      <c r="U661" s="128" t="s">
        <v>4534</v>
      </c>
      <c r="V661" s="131"/>
      <c r="W661" s="132" t="s">
        <v>4535</v>
      </c>
    </row>
    <row r="662" spans="1:23" ht="30" customHeight="1" x14ac:dyDescent="0.3">
      <c r="A662" s="122">
        <v>721215</v>
      </c>
      <c r="B662" s="123" t="s">
        <v>2057</v>
      </c>
      <c r="C662" s="124" t="s">
        <v>4536</v>
      </c>
      <c r="D662" s="125" t="s">
        <v>3017</v>
      </c>
      <c r="E662" s="124" t="s">
        <v>2058</v>
      </c>
      <c r="F662" s="124"/>
      <c r="G662" s="124" t="s">
        <v>2059</v>
      </c>
      <c r="H662" s="124" t="s">
        <v>5957</v>
      </c>
      <c r="I662" s="124" t="s">
        <v>5965</v>
      </c>
      <c r="J662" s="126">
        <v>72</v>
      </c>
      <c r="K662" s="127">
        <v>7220</v>
      </c>
      <c r="L662" s="124" t="s">
        <v>4537</v>
      </c>
      <c r="M662" s="128" t="s">
        <v>112</v>
      </c>
      <c r="N662" s="128" t="s">
        <v>3241</v>
      </c>
      <c r="O662" s="129">
        <v>751</v>
      </c>
      <c r="P662" s="129">
        <v>5.82</v>
      </c>
      <c r="Q662" s="130">
        <v>7220</v>
      </c>
      <c r="R662" s="129">
        <v>110000</v>
      </c>
      <c r="S662" s="129">
        <v>16000</v>
      </c>
      <c r="T662" s="128" t="s">
        <v>2948</v>
      </c>
      <c r="U662" s="128" t="s">
        <v>4538</v>
      </c>
      <c r="V662" s="131" t="s">
        <v>4539</v>
      </c>
      <c r="W662" s="132" t="s">
        <v>4540</v>
      </c>
    </row>
    <row r="663" spans="1:23" ht="30" customHeight="1" x14ac:dyDescent="0.3">
      <c r="A663" s="122">
        <v>721311</v>
      </c>
      <c r="B663" s="123" t="s">
        <v>2060</v>
      </c>
      <c r="C663" s="124" t="s">
        <v>4541</v>
      </c>
      <c r="D663" s="125" t="s">
        <v>3017</v>
      </c>
      <c r="E663" s="124" t="s">
        <v>2061</v>
      </c>
      <c r="F663" s="124"/>
      <c r="G663" s="124" t="s">
        <v>2062</v>
      </c>
      <c r="H663" s="124" t="s">
        <v>5940</v>
      </c>
      <c r="I663" s="124" t="s">
        <v>5966</v>
      </c>
      <c r="J663" s="126">
        <v>72</v>
      </c>
      <c r="K663" s="127">
        <v>7218</v>
      </c>
      <c r="L663" s="124" t="s">
        <v>4542</v>
      </c>
      <c r="M663" s="128" t="s">
        <v>112</v>
      </c>
      <c r="N663" s="128" t="s">
        <v>3241</v>
      </c>
      <c r="O663" s="129">
        <v>373</v>
      </c>
      <c r="P663" s="129">
        <v>6.72</v>
      </c>
      <c r="Q663" s="130">
        <v>7218</v>
      </c>
      <c r="R663" s="129">
        <v>200000</v>
      </c>
      <c r="S663" s="129">
        <v>59000</v>
      </c>
      <c r="T663" s="128" t="s">
        <v>2948</v>
      </c>
      <c r="U663" s="128" t="s">
        <v>4543</v>
      </c>
      <c r="V663" s="131">
        <v>72181</v>
      </c>
      <c r="W663" s="132">
        <v>72115</v>
      </c>
    </row>
    <row r="664" spans="1:23" s="137" customFormat="1" ht="30" customHeight="1" x14ac:dyDescent="0.35">
      <c r="A664" s="122">
        <v>721312</v>
      </c>
      <c r="B664" s="123" t="s">
        <v>2063</v>
      </c>
      <c r="C664" s="124" t="s">
        <v>4544</v>
      </c>
      <c r="D664" s="125" t="s">
        <v>3017</v>
      </c>
      <c r="E664" s="124" t="s">
        <v>2064</v>
      </c>
      <c r="F664" s="124"/>
      <c r="G664" s="124" t="s">
        <v>2065</v>
      </c>
      <c r="H664" s="124" t="s">
        <v>5940</v>
      </c>
      <c r="I664" s="124" t="s">
        <v>5967</v>
      </c>
      <c r="J664" s="126">
        <v>72</v>
      </c>
      <c r="K664" s="127">
        <v>7210</v>
      </c>
      <c r="L664" s="124" t="s">
        <v>4545</v>
      </c>
      <c r="M664" s="128" t="s">
        <v>112</v>
      </c>
      <c r="N664" s="128" t="s">
        <v>3241</v>
      </c>
      <c r="O664" s="129">
        <v>510</v>
      </c>
      <c r="P664" s="129">
        <v>6.01</v>
      </c>
      <c r="Q664" s="130">
        <v>7210</v>
      </c>
      <c r="R664" s="129">
        <v>330000</v>
      </c>
      <c r="S664" s="129">
        <v>30000</v>
      </c>
      <c r="T664" s="128" t="s">
        <v>2948</v>
      </c>
      <c r="U664" s="128" t="s">
        <v>4546</v>
      </c>
      <c r="V664" s="131">
        <v>72111</v>
      </c>
      <c r="W664" s="132">
        <v>72111</v>
      </c>
    </row>
    <row r="665" spans="1:23" ht="30" customHeight="1" x14ac:dyDescent="0.3">
      <c r="A665" s="122">
        <v>721313</v>
      </c>
      <c r="B665" s="123" t="s">
        <v>2066</v>
      </c>
      <c r="C665" s="124" t="s">
        <v>4547</v>
      </c>
      <c r="D665" s="125" t="s">
        <v>3017</v>
      </c>
      <c r="E665" s="124" t="s">
        <v>2067</v>
      </c>
      <c r="F665" s="124"/>
      <c r="G665" s="124" t="s">
        <v>2068</v>
      </c>
      <c r="H665" s="124" t="s">
        <v>5940</v>
      </c>
      <c r="I665" s="124" t="s">
        <v>5968</v>
      </c>
      <c r="J665" s="126">
        <v>72</v>
      </c>
      <c r="K665" s="127">
        <v>7210</v>
      </c>
      <c r="L665" s="124" t="s">
        <v>4545</v>
      </c>
      <c r="M665" s="128" t="s">
        <v>112</v>
      </c>
      <c r="N665" s="128" t="s">
        <v>3241</v>
      </c>
      <c r="O665" s="129">
        <v>510</v>
      </c>
      <c r="P665" s="129">
        <v>6.01</v>
      </c>
      <c r="Q665" s="130">
        <v>7210</v>
      </c>
      <c r="R665" s="129">
        <v>330000</v>
      </c>
      <c r="S665" s="129">
        <v>30000</v>
      </c>
      <c r="T665" s="128" t="s">
        <v>2948</v>
      </c>
      <c r="U665" s="128" t="s">
        <v>4548</v>
      </c>
      <c r="V665" s="131" t="s">
        <v>4549</v>
      </c>
      <c r="W665" s="132" t="s">
        <v>4550</v>
      </c>
    </row>
    <row r="666" spans="1:23" ht="30" customHeight="1" x14ac:dyDescent="0.3">
      <c r="A666" s="122">
        <v>721314</v>
      </c>
      <c r="B666" s="123" t="s">
        <v>5510</v>
      </c>
      <c r="C666" s="124" t="s">
        <v>4551</v>
      </c>
      <c r="D666" s="125" t="s">
        <v>3017</v>
      </c>
      <c r="E666" s="124" t="s">
        <v>2069</v>
      </c>
      <c r="F666" s="124"/>
      <c r="G666" s="124" t="s">
        <v>2070</v>
      </c>
      <c r="H666" s="124" t="s">
        <v>5940</v>
      </c>
      <c r="I666" s="124" t="s">
        <v>5968</v>
      </c>
      <c r="J666" s="126">
        <v>72</v>
      </c>
      <c r="K666" s="127">
        <v>7210</v>
      </c>
      <c r="L666" s="124" t="s">
        <v>4545</v>
      </c>
      <c r="M666" s="128" t="s">
        <v>112</v>
      </c>
      <c r="N666" s="128" t="s">
        <v>3241</v>
      </c>
      <c r="O666" s="129">
        <v>510</v>
      </c>
      <c r="P666" s="129">
        <v>6.01</v>
      </c>
      <c r="Q666" s="130">
        <v>7210</v>
      </c>
      <c r="R666" s="129">
        <v>330000</v>
      </c>
      <c r="S666" s="129">
        <v>30000</v>
      </c>
      <c r="T666" s="128" t="s">
        <v>2948</v>
      </c>
      <c r="U666" s="128" t="s">
        <v>4552</v>
      </c>
      <c r="V666" s="131" t="s">
        <v>4549</v>
      </c>
      <c r="W666" s="132" t="s">
        <v>4553</v>
      </c>
    </row>
    <row r="667" spans="1:23" ht="30" customHeight="1" x14ac:dyDescent="0.3">
      <c r="A667" s="122">
        <v>721315</v>
      </c>
      <c r="B667" s="123" t="s">
        <v>2071</v>
      </c>
      <c r="C667" s="124" t="s">
        <v>4554</v>
      </c>
      <c r="D667" s="125" t="s">
        <v>3017</v>
      </c>
      <c r="E667" s="124" t="s">
        <v>5656</v>
      </c>
      <c r="F667" s="124"/>
      <c r="G667" s="124" t="s">
        <v>2072</v>
      </c>
      <c r="H667" s="124" t="s">
        <v>5957</v>
      </c>
      <c r="I667" s="124" t="s">
        <v>5969</v>
      </c>
      <c r="J667" s="126">
        <v>72</v>
      </c>
      <c r="K667" s="127">
        <v>7212</v>
      </c>
      <c r="L667" s="124" t="s">
        <v>4533</v>
      </c>
      <c r="M667" s="128" t="s">
        <v>112</v>
      </c>
      <c r="N667" s="128" t="s">
        <v>3241</v>
      </c>
      <c r="O667" s="129">
        <v>510</v>
      </c>
      <c r="P667" s="129">
        <v>6.82</v>
      </c>
      <c r="Q667" s="130">
        <v>7212</v>
      </c>
      <c r="R667" s="129">
        <v>200000</v>
      </c>
      <c r="S667" s="129">
        <v>5000</v>
      </c>
      <c r="T667" s="128" t="s">
        <v>2948</v>
      </c>
      <c r="U667" s="128" t="s">
        <v>4555</v>
      </c>
      <c r="V667" s="131"/>
      <c r="W667" s="132" t="s">
        <v>4535</v>
      </c>
    </row>
    <row r="668" spans="1:23" ht="30" customHeight="1" x14ac:dyDescent="0.3">
      <c r="A668" s="122">
        <v>721316</v>
      </c>
      <c r="B668" s="123" t="s">
        <v>2073</v>
      </c>
      <c r="C668" s="124" t="s">
        <v>4556</v>
      </c>
      <c r="D668" s="125" t="s">
        <v>3017</v>
      </c>
      <c r="E668" s="124" t="s">
        <v>2074</v>
      </c>
      <c r="F668" s="124"/>
      <c r="G668" s="124" t="s">
        <v>2075</v>
      </c>
      <c r="H668" s="124" t="s">
        <v>5970</v>
      </c>
      <c r="I668" s="124" t="s">
        <v>5940</v>
      </c>
      <c r="J668" s="126">
        <v>72</v>
      </c>
      <c r="K668" s="127">
        <v>7215</v>
      </c>
      <c r="L668" s="124" t="s">
        <v>4557</v>
      </c>
      <c r="M668" s="128" t="s">
        <v>112</v>
      </c>
      <c r="N668" s="128" t="s">
        <v>3241</v>
      </c>
      <c r="O668" s="129">
        <v>397.07</v>
      </c>
      <c r="P668" s="129">
        <v>4.0199999999999996</v>
      </c>
      <c r="Q668" s="130">
        <v>7215</v>
      </c>
      <c r="R668" s="129">
        <v>220000</v>
      </c>
      <c r="S668" s="129">
        <v>78000</v>
      </c>
      <c r="T668" s="128" t="s">
        <v>2948</v>
      </c>
      <c r="U668" s="128" t="s">
        <v>4558</v>
      </c>
      <c r="V668" s="131">
        <v>72112</v>
      </c>
      <c r="W668" s="132">
        <v>72147</v>
      </c>
    </row>
    <row r="669" spans="1:23" ht="30" customHeight="1" x14ac:dyDescent="0.3">
      <c r="A669" s="122">
        <v>721321</v>
      </c>
      <c r="B669" s="123" t="s">
        <v>2054</v>
      </c>
      <c r="C669" s="124" t="s">
        <v>4531</v>
      </c>
      <c r="D669" s="125" t="s">
        <v>3017</v>
      </c>
      <c r="E669" s="124" t="s">
        <v>5657</v>
      </c>
      <c r="F669" s="124" t="s">
        <v>5971</v>
      </c>
      <c r="G669" s="124" t="s">
        <v>2076</v>
      </c>
      <c r="H669" s="124" t="s">
        <v>5970</v>
      </c>
      <c r="I669" s="124" t="s">
        <v>5940</v>
      </c>
      <c r="J669" s="126">
        <v>72</v>
      </c>
      <c r="K669" s="127">
        <v>7213</v>
      </c>
      <c r="L669" s="124" t="s">
        <v>4559</v>
      </c>
      <c r="M669" s="128" t="s">
        <v>112</v>
      </c>
      <c r="N669" s="128" t="s">
        <v>3241</v>
      </c>
      <c r="O669" s="129">
        <v>373</v>
      </c>
      <c r="P669" s="129">
        <v>4.63</v>
      </c>
      <c r="Q669" s="130">
        <v>7213</v>
      </c>
      <c r="R669" s="129">
        <v>210000</v>
      </c>
      <c r="S669" s="129">
        <v>60000</v>
      </c>
      <c r="T669" s="128" t="s">
        <v>2948</v>
      </c>
      <c r="U669" s="128" t="s">
        <v>4560</v>
      </c>
      <c r="V669" s="131">
        <v>72121</v>
      </c>
      <c r="W669" s="132">
        <v>72114</v>
      </c>
    </row>
    <row r="670" spans="1:23" ht="30" customHeight="1" x14ac:dyDescent="0.3">
      <c r="A670" s="122">
        <v>721322</v>
      </c>
      <c r="B670" s="123" t="s">
        <v>2077</v>
      </c>
      <c r="C670" s="124" t="s">
        <v>4561</v>
      </c>
      <c r="D670" s="125" t="s">
        <v>3017</v>
      </c>
      <c r="E670" s="124" t="s">
        <v>2078</v>
      </c>
      <c r="F670" s="124"/>
      <c r="G670" s="124" t="s">
        <v>2079</v>
      </c>
      <c r="H670" s="124" t="s">
        <v>5970</v>
      </c>
      <c r="I670" s="124" t="s">
        <v>5940</v>
      </c>
      <c r="J670" s="126">
        <v>72</v>
      </c>
      <c r="K670" s="127">
        <v>7213</v>
      </c>
      <c r="L670" s="124" t="s">
        <v>4559</v>
      </c>
      <c r="M670" s="128" t="s">
        <v>112</v>
      </c>
      <c r="N670" s="128" t="s">
        <v>3241</v>
      </c>
      <c r="O670" s="129">
        <v>373</v>
      </c>
      <c r="P670" s="129">
        <v>4.63</v>
      </c>
      <c r="Q670" s="130">
        <v>7213</v>
      </c>
      <c r="R670" s="129">
        <v>210000</v>
      </c>
      <c r="S670" s="129">
        <v>60000</v>
      </c>
      <c r="T670" s="128" t="s">
        <v>2948</v>
      </c>
      <c r="U670" s="128" t="s">
        <v>4562</v>
      </c>
      <c r="V670" s="131">
        <v>72122</v>
      </c>
      <c r="W670" s="132">
        <v>72114</v>
      </c>
    </row>
    <row r="671" spans="1:23" ht="30" customHeight="1" x14ac:dyDescent="0.3">
      <c r="A671" s="122">
        <v>721421</v>
      </c>
      <c r="B671" s="123" t="s">
        <v>2080</v>
      </c>
      <c r="C671" s="124" t="s">
        <v>4563</v>
      </c>
      <c r="D671" s="125" t="s">
        <v>3017</v>
      </c>
      <c r="E671" s="124" t="s">
        <v>2081</v>
      </c>
      <c r="F671" s="124"/>
      <c r="G671" s="124" t="s">
        <v>2082</v>
      </c>
      <c r="H671" s="124" t="s">
        <v>5970</v>
      </c>
      <c r="I671" s="124" t="s">
        <v>5940</v>
      </c>
      <c r="J671" s="126">
        <v>72</v>
      </c>
      <c r="K671" s="127">
        <v>7214</v>
      </c>
      <c r="L671" s="124" t="s">
        <v>4564</v>
      </c>
      <c r="M671" s="128" t="s">
        <v>112</v>
      </c>
      <c r="N671" s="128" t="s">
        <v>4565</v>
      </c>
      <c r="O671" s="129">
        <v>373</v>
      </c>
      <c r="P671" s="129">
        <v>3.71</v>
      </c>
      <c r="Q671" s="130">
        <v>7214</v>
      </c>
      <c r="R671" s="129">
        <v>88000</v>
      </c>
      <c r="S671" s="129">
        <v>6500</v>
      </c>
      <c r="T671" s="128" t="s">
        <v>2948</v>
      </c>
      <c r="U671" s="128" t="s">
        <v>4566</v>
      </c>
      <c r="V671" s="131" t="s">
        <v>4567</v>
      </c>
      <c r="W671" s="132" t="s">
        <v>4568</v>
      </c>
    </row>
    <row r="672" spans="1:23" ht="30" customHeight="1" x14ac:dyDescent="0.3">
      <c r="A672" s="122">
        <v>722345</v>
      </c>
      <c r="B672" s="123" t="s">
        <v>2083</v>
      </c>
      <c r="C672" s="124" t="s">
        <v>4569</v>
      </c>
      <c r="D672" s="125" t="s">
        <v>3017</v>
      </c>
      <c r="E672" s="124" t="s">
        <v>2084</v>
      </c>
      <c r="F672" s="124" t="s">
        <v>4570</v>
      </c>
      <c r="G672" s="124" t="s">
        <v>2085</v>
      </c>
      <c r="H672" s="124" t="s">
        <v>5957</v>
      </c>
      <c r="I672" s="124" t="s">
        <v>5969</v>
      </c>
      <c r="J672" s="126">
        <v>72</v>
      </c>
      <c r="K672" s="127">
        <v>7220</v>
      </c>
      <c r="L672" s="124" t="s">
        <v>4537</v>
      </c>
      <c r="M672" s="128" t="s">
        <v>112</v>
      </c>
      <c r="N672" s="128" t="s">
        <v>3241</v>
      </c>
      <c r="O672" s="129">
        <v>751</v>
      </c>
      <c r="P672" s="129">
        <v>5.82</v>
      </c>
      <c r="Q672" s="130">
        <v>7220</v>
      </c>
      <c r="R672" s="129">
        <v>110000</v>
      </c>
      <c r="S672" s="129">
        <v>16000</v>
      </c>
      <c r="T672" s="128" t="s">
        <v>2948</v>
      </c>
      <c r="U672" s="128" t="s">
        <v>4571</v>
      </c>
      <c r="V672" s="131" t="s">
        <v>4539</v>
      </c>
      <c r="W672" s="132">
        <v>72231</v>
      </c>
    </row>
    <row r="673" spans="1:23" ht="30" customHeight="1" x14ac:dyDescent="0.3">
      <c r="A673" s="122">
        <v>722351</v>
      </c>
      <c r="B673" s="123" t="s">
        <v>2086</v>
      </c>
      <c r="C673" s="124" t="s">
        <v>4572</v>
      </c>
      <c r="D673" s="125" t="s">
        <v>3017</v>
      </c>
      <c r="E673" s="124" t="s">
        <v>2087</v>
      </c>
      <c r="F673" s="124"/>
      <c r="G673" s="124" t="s">
        <v>2088</v>
      </c>
      <c r="H673" s="124" t="s">
        <v>5957</v>
      </c>
      <c r="I673" s="124" t="s">
        <v>5969</v>
      </c>
      <c r="J673" s="126">
        <v>72</v>
      </c>
      <c r="K673" s="127">
        <v>7220</v>
      </c>
      <c r="L673" s="124" t="s">
        <v>4537</v>
      </c>
      <c r="M673" s="128" t="s">
        <v>112</v>
      </c>
      <c r="N673" s="128" t="s">
        <v>3241</v>
      </c>
      <c r="O673" s="129">
        <v>751</v>
      </c>
      <c r="P673" s="129">
        <v>5.82</v>
      </c>
      <c r="Q673" s="130">
        <v>7220</v>
      </c>
      <c r="R673" s="129">
        <v>110000</v>
      </c>
      <c r="S673" s="129">
        <v>16000</v>
      </c>
      <c r="T673" s="128" t="s">
        <v>2948</v>
      </c>
      <c r="U673" s="128" t="s">
        <v>4573</v>
      </c>
      <c r="V673" s="131" t="s">
        <v>4539</v>
      </c>
      <c r="W673" s="132">
        <v>72210</v>
      </c>
    </row>
    <row r="674" spans="1:23" ht="30" customHeight="1" x14ac:dyDescent="0.3">
      <c r="A674" s="122">
        <v>722356</v>
      </c>
      <c r="B674" s="123" t="s">
        <v>2089</v>
      </c>
      <c r="C674" s="124" t="s">
        <v>4574</v>
      </c>
      <c r="D674" s="125" t="s">
        <v>3017</v>
      </c>
      <c r="E674" s="124" t="s">
        <v>5658</v>
      </c>
      <c r="F674" s="124"/>
      <c r="G674" s="124" t="s">
        <v>2090</v>
      </c>
      <c r="H674" s="124" t="s">
        <v>5957</v>
      </c>
      <c r="I674" s="124" t="s">
        <v>5969</v>
      </c>
      <c r="J674" s="126">
        <v>72</v>
      </c>
      <c r="K674" s="127">
        <v>7220</v>
      </c>
      <c r="L674" s="124" t="s">
        <v>4537</v>
      </c>
      <c r="M674" s="128" t="s">
        <v>112</v>
      </c>
      <c r="N674" s="128" t="s">
        <v>3241</v>
      </c>
      <c r="O674" s="129">
        <v>751</v>
      </c>
      <c r="P674" s="129">
        <v>5.82</v>
      </c>
      <c r="Q674" s="130">
        <v>7220</v>
      </c>
      <c r="R674" s="129">
        <v>110000</v>
      </c>
      <c r="S674" s="129">
        <v>16000</v>
      </c>
      <c r="T674" s="128" t="s">
        <v>2948</v>
      </c>
      <c r="U674" s="128" t="s">
        <v>4575</v>
      </c>
      <c r="V674" s="131" t="s">
        <v>4539</v>
      </c>
      <c r="W674" s="132">
        <v>72241</v>
      </c>
    </row>
    <row r="675" spans="1:23" ht="30" customHeight="1" x14ac:dyDescent="0.3">
      <c r="A675" s="133">
        <v>723242</v>
      </c>
      <c r="B675" s="123" t="s">
        <v>5511</v>
      </c>
      <c r="C675" s="124" t="s">
        <v>5972</v>
      </c>
      <c r="D675" s="125" t="s">
        <v>3017</v>
      </c>
      <c r="E675" s="124" t="s">
        <v>5659</v>
      </c>
      <c r="F675" s="124"/>
      <c r="G675" s="124" t="s">
        <v>138</v>
      </c>
      <c r="H675" s="124" t="e">
        <v>#N/A</v>
      </c>
      <c r="I675" s="124" t="e">
        <v>#N/A</v>
      </c>
      <c r="J675" s="128">
        <v>72</v>
      </c>
      <c r="K675" s="127">
        <v>7232</v>
      </c>
      <c r="L675" s="124" t="s">
        <v>5973</v>
      </c>
      <c r="M675" s="128" t="s">
        <v>112</v>
      </c>
      <c r="N675" s="128" t="s">
        <v>4499</v>
      </c>
      <c r="O675" s="129">
        <v>65</v>
      </c>
      <c r="P675" s="129">
        <v>1.57</v>
      </c>
      <c r="Q675" s="128"/>
      <c r="R675" s="134"/>
      <c r="S675" s="134"/>
      <c r="T675" s="128"/>
      <c r="U675" s="128"/>
      <c r="V675" s="131">
        <v>72350</v>
      </c>
      <c r="W675" s="132">
        <v>72340</v>
      </c>
    </row>
    <row r="676" spans="1:23" ht="30" customHeight="1" x14ac:dyDescent="0.3">
      <c r="A676" s="122">
        <v>723385</v>
      </c>
      <c r="B676" s="123" t="s">
        <v>2091</v>
      </c>
      <c r="C676" s="124" t="s">
        <v>4576</v>
      </c>
      <c r="D676" s="125" t="s">
        <v>3017</v>
      </c>
      <c r="E676" s="124" t="s">
        <v>2092</v>
      </c>
      <c r="F676" s="124"/>
      <c r="G676" s="124" t="s">
        <v>2093</v>
      </c>
      <c r="H676" s="124" t="s">
        <v>5957</v>
      </c>
      <c r="I676" s="124" t="s">
        <v>5969</v>
      </c>
      <c r="J676" s="126">
        <v>72</v>
      </c>
      <c r="K676" s="127">
        <v>7233</v>
      </c>
      <c r="L676" s="124" t="s">
        <v>4307</v>
      </c>
      <c r="M676" s="128" t="s">
        <v>112</v>
      </c>
      <c r="N676" s="128"/>
      <c r="O676" s="129">
        <v>182.86</v>
      </c>
      <c r="P676" s="129">
        <v>6.93</v>
      </c>
      <c r="Q676" s="130">
        <v>7233</v>
      </c>
      <c r="R676" s="129">
        <v>16000</v>
      </c>
      <c r="S676" s="129">
        <v>3500</v>
      </c>
      <c r="T676" s="128" t="s">
        <v>2948</v>
      </c>
      <c r="U676" s="128" t="s">
        <v>4577</v>
      </c>
      <c r="V676" s="131"/>
      <c r="W676" s="132">
        <v>72250</v>
      </c>
    </row>
    <row r="677" spans="1:23" ht="30" customHeight="1" x14ac:dyDescent="0.3">
      <c r="A677" s="122">
        <v>723388</v>
      </c>
      <c r="B677" s="123" t="s">
        <v>2094</v>
      </c>
      <c r="C677" s="124" t="s">
        <v>4578</v>
      </c>
      <c r="D677" s="125" t="s">
        <v>3017</v>
      </c>
      <c r="E677" s="124" t="s">
        <v>2095</v>
      </c>
      <c r="F677" s="124"/>
      <c r="G677" s="124" t="s">
        <v>2096</v>
      </c>
      <c r="H677" s="124" t="s">
        <v>5957</v>
      </c>
      <c r="I677" s="124" t="s">
        <v>5969</v>
      </c>
      <c r="J677" s="126">
        <v>72</v>
      </c>
      <c r="K677" s="127">
        <v>7233</v>
      </c>
      <c r="L677" s="124" t="s">
        <v>4307</v>
      </c>
      <c r="M677" s="128" t="s">
        <v>112</v>
      </c>
      <c r="N677" s="128"/>
      <c r="O677" s="129">
        <v>182.86</v>
      </c>
      <c r="P677" s="129">
        <v>6.93</v>
      </c>
      <c r="Q677" s="130">
        <v>7233</v>
      </c>
      <c r="R677" s="129">
        <v>16000</v>
      </c>
      <c r="S677" s="129">
        <v>3500</v>
      </c>
      <c r="T677" s="128" t="s">
        <v>2948</v>
      </c>
      <c r="U677" s="128" t="s">
        <v>4579</v>
      </c>
      <c r="V677" s="131"/>
      <c r="W677" s="132">
        <v>72250</v>
      </c>
    </row>
    <row r="678" spans="1:23" ht="30" customHeight="1" x14ac:dyDescent="0.3">
      <c r="A678" s="122">
        <v>723392</v>
      </c>
      <c r="B678" s="123" t="s">
        <v>2097</v>
      </c>
      <c r="C678" s="124" t="s">
        <v>4580</v>
      </c>
      <c r="D678" s="125" t="s">
        <v>3017</v>
      </c>
      <c r="E678" s="124" t="s">
        <v>2098</v>
      </c>
      <c r="F678" s="124"/>
      <c r="G678" s="124" t="s">
        <v>2099</v>
      </c>
      <c r="H678" s="124" t="s">
        <v>5716</v>
      </c>
      <c r="I678" s="124" t="s">
        <v>2973</v>
      </c>
      <c r="J678" s="126">
        <v>72</v>
      </c>
      <c r="K678" s="127">
        <v>7234</v>
      </c>
      <c r="L678" s="124" t="s">
        <v>4581</v>
      </c>
      <c r="M678" s="128" t="s">
        <v>112</v>
      </c>
      <c r="N678" s="128"/>
      <c r="O678" s="129">
        <v>831.63</v>
      </c>
      <c r="P678" s="129">
        <v>8.39</v>
      </c>
      <c r="Q678" s="130">
        <v>7234</v>
      </c>
      <c r="R678" s="129">
        <v>4000</v>
      </c>
      <c r="S678" s="129">
        <v>780</v>
      </c>
      <c r="T678" s="128" t="s">
        <v>2948</v>
      </c>
      <c r="U678" s="128" t="s">
        <v>4582</v>
      </c>
      <c r="V678" s="131"/>
      <c r="W678" s="132">
        <v>72320</v>
      </c>
    </row>
    <row r="679" spans="1:23" ht="30" customHeight="1" x14ac:dyDescent="0.3">
      <c r="A679" s="122">
        <v>723510</v>
      </c>
      <c r="B679" s="123" t="s">
        <v>2100</v>
      </c>
      <c r="C679" s="124" t="s">
        <v>2100</v>
      </c>
      <c r="D679" s="125" t="s">
        <v>2957</v>
      </c>
      <c r="E679" s="124" t="s">
        <v>5660</v>
      </c>
      <c r="F679" s="124"/>
      <c r="G679" s="124" t="s">
        <v>138</v>
      </c>
      <c r="H679" s="124" t="e">
        <v>#N/A</v>
      </c>
      <c r="I679" s="124" t="e">
        <v>#N/A</v>
      </c>
      <c r="J679" s="126">
        <v>72</v>
      </c>
      <c r="K679" s="127">
        <v>7236</v>
      </c>
      <c r="L679" s="124" t="s">
        <v>4583</v>
      </c>
      <c r="M679" s="128" t="s">
        <v>112</v>
      </c>
      <c r="N679" s="128"/>
      <c r="O679" s="129">
        <v>32.770000000000003</v>
      </c>
      <c r="P679" s="129">
        <v>0.4</v>
      </c>
      <c r="Q679" s="130">
        <v>7236</v>
      </c>
      <c r="R679" s="129">
        <v>6100</v>
      </c>
      <c r="S679" s="129">
        <v>1600</v>
      </c>
      <c r="T679" s="128" t="s">
        <v>2948</v>
      </c>
      <c r="U679" s="128" t="s">
        <v>4584</v>
      </c>
      <c r="V679" s="131"/>
      <c r="W679" s="132"/>
    </row>
    <row r="680" spans="1:23" ht="30" customHeight="1" x14ac:dyDescent="0.3">
      <c r="A680" s="122">
        <v>723600</v>
      </c>
      <c r="B680" s="123" t="s">
        <v>5512</v>
      </c>
      <c r="C680" s="124" t="s">
        <v>5974</v>
      </c>
      <c r="D680" s="125" t="s">
        <v>3017</v>
      </c>
      <c r="E680" s="124" t="s">
        <v>5661</v>
      </c>
      <c r="F680" s="124"/>
      <c r="G680" s="124" t="s">
        <v>138</v>
      </c>
      <c r="H680" s="124"/>
      <c r="I680" s="124"/>
      <c r="J680" s="126">
        <v>72</v>
      </c>
      <c r="K680" s="127">
        <v>7231</v>
      </c>
      <c r="L680" s="124" t="s">
        <v>4585</v>
      </c>
      <c r="M680" s="128" t="s">
        <v>112</v>
      </c>
      <c r="N680" s="128"/>
      <c r="O680" s="129">
        <v>167.93</v>
      </c>
      <c r="P680" s="129">
        <v>3.02</v>
      </c>
      <c r="Q680" s="130"/>
      <c r="R680" s="129">
        <v>24000</v>
      </c>
      <c r="S680" s="129">
        <v>3700</v>
      </c>
      <c r="T680" s="128"/>
      <c r="U680" s="128"/>
      <c r="V680" s="131"/>
      <c r="W680" s="132"/>
    </row>
    <row r="681" spans="1:23" ht="30" customHeight="1" x14ac:dyDescent="0.3">
      <c r="A681" s="122">
        <v>723610</v>
      </c>
      <c r="B681" s="123" t="s">
        <v>2101</v>
      </c>
      <c r="C681" s="124" t="s">
        <v>4586</v>
      </c>
      <c r="D681" s="125" t="s">
        <v>2957</v>
      </c>
      <c r="E681" s="124" t="s">
        <v>5662</v>
      </c>
      <c r="F681" s="124"/>
      <c r="G681" s="124" t="s">
        <v>138</v>
      </c>
      <c r="H681" s="124" t="e">
        <v>#N/A</v>
      </c>
      <c r="I681" s="124" t="e">
        <v>#N/A</v>
      </c>
      <c r="J681" s="128">
        <v>72</v>
      </c>
      <c r="K681" s="127">
        <v>7235</v>
      </c>
      <c r="L681" s="124" t="s">
        <v>4587</v>
      </c>
      <c r="M681" s="128" t="s">
        <v>3006</v>
      </c>
      <c r="N681" s="128"/>
      <c r="O681" s="129">
        <v>46729.36</v>
      </c>
      <c r="P681" s="129">
        <v>287.22000000000003</v>
      </c>
      <c r="Q681" s="30">
        <v>7235</v>
      </c>
      <c r="R681" s="129">
        <v>8</v>
      </c>
      <c r="S681" s="129">
        <v>1</v>
      </c>
      <c r="T681" s="128" t="s">
        <v>2948</v>
      </c>
      <c r="U681" s="128" t="s">
        <v>4588</v>
      </c>
      <c r="V681" s="131"/>
      <c r="W681" s="132"/>
    </row>
    <row r="682" spans="1:23" ht="30" customHeight="1" x14ac:dyDescent="0.3">
      <c r="A682" s="122">
        <v>724415</v>
      </c>
      <c r="B682" s="123" t="s">
        <v>2102</v>
      </c>
      <c r="C682" s="124" t="s">
        <v>4589</v>
      </c>
      <c r="D682" s="125" t="s">
        <v>3017</v>
      </c>
      <c r="E682" s="124" t="s">
        <v>2103</v>
      </c>
      <c r="F682" s="124" t="s">
        <v>5975</v>
      </c>
      <c r="G682" s="124" t="s">
        <v>2104</v>
      </c>
      <c r="H682" s="124" t="s">
        <v>5940</v>
      </c>
      <c r="I682" s="124" t="s">
        <v>5976</v>
      </c>
      <c r="J682" s="126">
        <v>72</v>
      </c>
      <c r="K682" s="127">
        <v>7240</v>
      </c>
      <c r="L682" s="124" t="s">
        <v>4590</v>
      </c>
      <c r="M682" s="128" t="s">
        <v>112</v>
      </c>
      <c r="N682" s="128" t="s">
        <v>3241</v>
      </c>
      <c r="O682" s="129">
        <v>379.49</v>
      </c>
      <c r="P682" s="129">
        <v>6.23</v>
      </c>
      <c r="Q682" s="130">
        <v>7240</v>
      </c>
      <c r="R682" s="129">
        <v>98000</v>
      </c>
      <c r="S682" s="129">
        <v>3400</v>
      </c>
      <c r="T682" s="128" t="s">
        <v>2948</v>
      </c>
      <c r="U682" s="128" t="s">
        <v>4591</v>
      </c>
      <c r="V682" s="131">
        <v>72410</v>
      </c>
      <c r="W682" s="132" t="s">
        <v>4592</v>
      </c>
    </row>
    <row r="683" spans="1:23" ht="30" customHeight="1" x14ac:dyDescent="0.3">
      <c r="A683" s="122">
        <v>724417</v>
      </c>
      <c r="B683" s="123" t="s">
        <v>2105</v>
      </c>
      <c r="C683" s="124" t="s">
        <v>4593</v>
      </c>
      <c r="D683" s="125" t="s">
        <v>3017</v>
      </c>
      <c r="E683" s="124" t="s">
        <v>2106</v>
      </c>
      <c r="F683" s="124" t="s">
        <v>4594</v>
      </c>
      <c r="G683" s="124" t="s">
        <v>2107</v>
      </c>
      <c r="H683" s="124" t="s">
        <v>5957</v>
      </c>
      <c r="I683" s="124" t="s">
        <v>5969</v>
      </c>
      <c r="J683" s="126">
        <v>72</v>
      </c>
      <c r="K683" s="127">
        <v>7241</v>
      </c>
      <c r="L683" s="124" t="s">
        <v>4595</v>
      </c>
      <c r="M683" s="128" t="s">
        <v>112</v>
      </c>
      <c r="N683" s="128" t="s">
        <v>3241</v>
      </c>
      <c r="O683" s="129">
        <v>379.49</v>
      </c>
      <c r="P683" s="129">
        <v>8.02</v>
      </c>
      <c r="Q683" s="130">
        <v>7241</v>
      </c>
      <c r="R683" s="129">
        <v>190000</v>
      </c>
      <c r="S683" s="129">
        <v>18000</v>
      </c>
      <c r="T683" s="128" t="s">
        <v>2948</v>
      </c>
      <c r="U683" s="128" t="s">
        <v>4596</v>
      </c>
      <c r="V683" s="131">
        <v>72412</v>
      </c>
      <c r="W683" s="132" t="s">
        <v>4592</v>
      </c>
    </row>
    <row r="684" spans="1:23" ht="30" customHeight="1" x14ac:dyDescent="0.3">
      <c r="A684" s="122">
        <v>724433</v>
      </c>
      <c r="B684" s="123" t="s">
        <v>2108</v>
      </c>
      <c r="C684" s="124" t="s">
        <v>4597</v>
      </c>
      <c r="D684" s="125" t="s">
        <v>3017</v>
      </c>
      <c r="E684" s="124" t="s">
        <v>2109</v>
      </c>
      <c r="F684" s="124"/>
      <c r="G684" s="124" t="s">
        <v>2110</v>
      </c>
      <c r="H684" s="124" t="s">
        <v>5940</v>
      </c>
      <c r="I684" s="124" t="s">
        <v>5977</v>
      </c>
      <c r="J684" s="126">
        <v>72</v>
      </c>
      <c r="K684" s="127">
        <v>7242</v>
      </c>
      <c r="L684" s="124" t="s">
        <v>4598</v>
      </c>
      <c r="M684" s="128" t="s">
        <v>112</v>
      </c>
      <c r="N684" s="128" t="s">
        <v>3241</v>
      </c>
      <c r="O684" s="129">
        <v>465.39</v>
      </c>
      <c r="P684" s="129">
        <v>4.83</v>
      </c>
      <c r="Q684" s="130">
        <v>7242</v>
      </c>
      <c r="R684" s="129">
        <v>790000</v>
      </c>
      <c r="S684" s="129">
        <v>60000</v>
      </c>
      <c r="T684" s="128" t="s">
        <v>2948</v>
      </c>
      <c r="U684" s="128" t="s">
        <v>4599</v>
      </c>
      <c r="V684" s="131"/>
      <c r="W684" s="132"/>
    </row>
    <row r="685" spans="1:23" ht="30" customHeight="1" x14ac:dyDescent="0.3">
      <c r="A685" s="122">
        <v>725100</v>
      </c>
      <c r="B685" s="123" t="s">
        <v>2111</v>
      </c>
      <c r="C685" s="124" t="s">
        <v>5978</v>
      </c>
      <c r="D685" s="125" t="s">
        <v>3017</v>
      </c>
      <c r="E685" s="124" t="s">
        <v>5663</v>
      </c>
      <c r="F685" s="124"/>
      <c r="G685" s="124" t="s">
        <v>138</v>
      </c>
      <c r="H685" s="124"/>
      <c r="I685" s="124"/>
      <c r="J685" s="128">
        <v>72</v>
      </c>
      <c r="K685" s="127">
        <v>7250</v>
      </c>
      <c r="L685" s="124" t="s">
        <v>4600</v>
      </c>
      <c r="M685" s="128" t="s">
        <v>112</v>
      </c>
      <c r="N685" s="128" t="s">
        <v>3241</v>
      </c>
      <c r="O685" s="129">
        <v>510</v>
      </c>
      <c r="P685" s="129">
        <v>2.5299999999999998</v>
      </c>
      <c r="Q685" s="130">
        <v>7250</v>
      </c>
      <c r="R685" s="129">
        <v>63000</v>
      </c>
      <c r="S685" s="129">
        <v>3600</v>
      </c>
      <c r="T685" s="128" t="s">
        <v>2948</v>
      </c>
      <c r="U685" s="128"/>
      <c r="V685" s="131"/>
      <c r="W685" s="132"/>
    </row>
    <row r="686" spans="1:23" ht="30" customHeight="1" x14ac:dyDescent="0.3">
      <c r="A686" s="122">
        <v>725121</v>
      </c>
      <c r="B686" s="123" t="s">
        <v>2112</v>
      </c>
      <c r="C686" s="124" t="s">
        <v>2112</v>
      </c>
      <c r="D686" s="125" t="s">
        <v>2957</v>
      </c>
      <c r="E686" s="124" t="s">
        <v>2113</v>
      </c>
      <c r="F686" s="124"/>
      <c r="G686" s="124" t="s">
        <v>2114</v>
      </c>
      <c r="H686" s="124" t="s">
        <v>5716</v>
      </c>
      <c r="I686" s="124" t="s">
        <v>2973</v>
      </c>
      <c r="J686" s="126">
        <v>72</v>
      </c>
      <c r="K686" s="127">
        <v>7251</v>
      </c>
      <c r="L686" s="124" t="s">
        <v>4601</v>
      </c>
      <c r="M686" s="128" t="s">
        <v>112</v>
      </c>
      <c r="N686" s="128"/>
      <c r="O686" s="129">
        <v>13.91</v>
      </c>
      <c r="P686" s="129">
        <v>0.19</v>
      </c>
      <c r="Q686" s="130">
        <v>7251</v>
      </c>
      <c r="R686" s="129">
        <v>61000</v>
      </c>
      <c r="S686" s="129">
        <v>1500</v>
      </c>
      <c r="T686" s="128" t="s">
        <v>2948</v>
      </c>
      <c r="U686" s="128" t="s">
        <v>4602</v>
      </c>
      <c r="V686" s="131">
        <v>72520</v>
      </c>
      <c r="W686" s="132">
        <v>72511</v>
      </c>
    </row>
    <row r="687" spans="1:23" ht="30" customHeight="1" x14ac:dyDescent="0.3">
      <c r="A687" s="122">
        <v>725513</v>
      </c>
      <c r="B687" s="123" t="s">
        <v>2115</v>
      </c>
      <c r="C687" s="124" t="s">
        <v>4603</v>
      </c>
      <c r="D687" s="125" t="s">
        <v>3017</v>
      </c>
      <c r="E687" s="124" t="s">
        <v>2116</v>
      </c>
      <c r="F687" s="124" t="s">
        <v>5979</v>
      </c>
      <c r="G687" s="124" t="s">
        <v>2117</v>
      </c>
      <c r="H687" s="124" t="s">
        <v>5957</v>
      </c>
      <c r="I687" s="124" t="s">
        <v>5969</v>
      </c>
      <c r="J687" s="126">
        <v>72</v>
      </c>
      <c r="K687" s="127">
        <v>7250</v>
      </c>
      <c r="L687" s="124" t="s">
        <v>4604</v>
      </c>
      <c r="M687" s="128" t="s">
        <v>112</v>
      </c>
      <c r="N687" s="128" t="s">
        <v>3241</v>
      </c>
      <c r="O687" s="129">
        <v>510</v>
      </c>
      <c r="P687" s="129">
        <v>2.5299999999999998</v>
      </c>
      <c r="Q687" s="130">
        <v>7250</v>
      </c>
      <c r="R687" s="129">
        <v>63000</v>
      </c>
      <c r="S687" s="129">
        <v>3600</v>
      </c>
      <c r="T687" s="128" t="s">
        <v>2948</v>
      </c>
      <c r="U687" s="128" t="s">
        <v>4605</v>
      </c>
      <c r="V687" s="131">
        <v>72510</v>
      </c>
      <c r="W687" s="132"/>
    </row>
    <row r="688" spans="1:23" ht="30" customHeight="1" x14ac:dyDescent="0.3">
      <c r="A688" s="122">
        <v>725517</v>
      </c>
      <c r="B688" s="123" t="s">
        <v>2118</v>
      </c>
      <c r="C688" s="124" t="s">
        <v>4606</v>
      </c>
      <c r="D688" s="125" t="s">
        <v>3017</v>
      </c>
      <c r="E688" s="124" t="s">
        <v>2119</v>
      </c>
      <c r="F688" s="124"/>
      <c r="G688" s="124" t="s">
        <v>2120</v>
      </c>
      <c r="H688" s="124" t="s">
        <v>5957</v>
      </c>
      <c r="I688" s="124" t="s">
        <v>5969</v>
      </c>
      <c r="J688" s="126">
        <v>72</v>
      </c>
      <c r="K688" s="127">
        <v>7250</v>
      </c>
      <c r="L688" s="124" t="s">
        <v>4604</v>
      </c>
      <c r="M688" s="128" t="s">
        <v>112</v>
      </c>
      <c r="N688" s="128" t="s">
        <v>3241</v>
      </c>
      <c r="O688" s="129">
        <v>510</v>
      </c>
      <c r="P688" s="129">
        <v>2.5299999999999998</v>
      </c>
      <c r="Q688" s="130">
        <v>7250</v>
      </c>
      <c r="R688" s="129">
        <v>63000</v>
      </c>
      <c r="S688" s="129">
        <v>3600</v>
      </c>
      <c r="T688" s="128" t="s">
        <v>2948</v>
      </c>
      <c r="U688" s="128" t="s">
        <v>4607</v>
      </c>
      <c r="V688" s="131">
        <v>72510</v>
      </c>
      <c r="W688" s="132">
        <v>72510</v>
      </c>
    </row>
    <row r="689" spans="1:23" ht="30" customHeight="1" x14ac:dyDescent="0.3">
      <c r="A689" s="122">
        <v>730142</v>
      </c>
      <c r="B689" s="123" t="s">
        <v>2121</v>
      </c>
      <c r="C689" s="124" t="s">
        <v>4608</v>
      </c>
      <c r="D689" s="125" t="s">
        <v>3017</v>
      </c>
      <c r="E689" s="124" t="s">
        <v>2122</v>
      </c>
      <c r="F689" s="124"/>
      <c r="G689" s="124" t="s">
        <v>2123</v>
      </c>
      <c r="H689" s="124" t="s">
        <v>5716</v>
      </c>
      <c r="I689" s="124" t="s">
        <v>5763</v>
      </c>
      <c r="J689" s="126">
        <v>73</v>
      </c>
      <c r="K689" s="127">
        <v>7311</v>
      </c>
      <c r="L689" s="124" t="s">
        <v>4609</v>
      </c>
      <c r="M689" s="128" t="s">
        <v>112</v>
      </c>
      <c r="N689" s="128"/>
      <c r="O689" s="129">
        <v>1015</v>
      </c>
      <c r="P689" s="129">
        <v>6.14</v>
      </c>
      <c r="Q689" s="130">
        <v>7311</v>
      </c>
      <c r="R689" s="129">
        <v>44000</v>
      </c>
      <c r="S689" s="129">
        <v>9900</v>
      </c>
      <c r="T689" s="128" t="s">
        <v>2948</v>
      </c>
      <c r="U689" s="128" t="s">
        <v>4610</v>
      </c>
      <c r="V689" s="131">
        <v>73010</v>
      </c>
      <c r="W689" s="132">
        <v>73010</v>
      </c>
    </row>
    <row r="690" spans="1:23" ht="30" customHeight="1" x14ac:dyDescent="0.3">
      <c r="A690" s="122">
        <v>730145</v>
      </c>
      <c r="B690" s="123" t="s">
        <v>2124</v>
      </c>
      <c r="C690" s="124" t="s">
        <v>4611</v>
      </c>
      <c r="D690" s="125" t="s">
        <v>3017</v>
      </c>
      <c r="E690" s="124" t="s">
        <v>5664</v>
      </c>
      <c r="F690" s="124" t="s">
        <v>4612</v>
      </c>
      <c r="G690" s="124" t="s">
        <v>138</v>
      </c>
      <c r="H690" s="124" t="s">
        <v>5763</v>
      </c>
      <c r="I690" s="124" t="s">
        <v>5716</v>
      </c>
      <c r="J690" s="126">
        <v>14</v>
      </c>
      <c r="K690" s="127">
        <v>1411</v>
      </c>
      <c r="L690" s="124" t="s">
        <v>3092</v>
      </c>
      <c r="M690" s="128" t="s">
        <v>112</v>
      </c>
      <c r="N690" s="128"/>
      <c r="O690" s="129">
        <v>635</v>
      </c>
      <c r="P690" s="129">
        <v>4.1399999999999997</v>
      </c>
      <c r="Q690" s="130">
        <v>1411</v>
      </c>
      <c r="R690" s="129">
        <v>36000</v>
      </c>
      <c r="S690" s="129">
        <v>13000</v>
      </c>
      <c r="T690" s="128" t="s">
        <v>2948</v>
      </c>
      <c r="U690" s="128" t="s">
        <v>4613</v>
      </c>
      <c r="V690" s="131"/>
      <c r="W690" s="132"/>
    </row>
    <row r="691" spans="1:23" ht="30" customHeight="1" x14ac:dyDescent="0.3">
      <c r="A691" s="122">
        <v>730147</v>
      </c>
      <c r="B691" s="123" t="s">
        <v>2125</v>
      </c>
      <c r="C691" s="124" t="s">
        <v>4614</v>
      </c>
      <c r="D691" s="125" t="s">
        <v>3017</v>
      </c>
      <c r="E691" s="124" t="s">
        <v>2126</v>
      </c>
      <c r="F691" s="124"/>
      <c r="G691" s="124" t="s">
        <v>2127</v>
      </c>
      <c r="H691" s="124" t="s">
        <v>5763</v>
      </c>
      <c r="I691" s="124" t="s">
        <v>5716</v>
      </c>
      <c r="J691" s="126">
        <v>44</v>
      </c>
      <c r="K691" s="127">
        <v>4421</v>
      </c>
      <c r="L691" s="124" t="s">
        <v>3943</v>
      </c>
      <c r="M691" s="128" t="s">
        <v>112</v>
      </c>
      <c r="N691" s="128" t="s">
        <v>3780</v>
      </c>
      <c r="O691" s="129">
        <v>330</v>
      </c>
      <c r="P691" s="129">
        <v>2.79</v>
      </c>
      <c r="Q691" s="130">
        <v>4421</v>
      </c>
      <c r="R691" s="129">
        <v>1500000</v>
      </c>
      <c r="S691" s="129">
        <v>18000</v>
      </c>
      <c r="T691" s="128" t="s">
        <v>2948</v>
      </c>
      <c r="U691" s="128" t="s">
        <v>4615</v>
      </c>
      <c r="V691" s="131"/>
      <c r="W691" s="132">
        <v>44110</v>
      </c>
    </row>
    <row r="692" spans="1:23" ht="30" customHeight="1" x14ac:dyDescent="0.3">
      <c r="A692" s="122">
        <v>730151</v>
      </c>
      <c r="B692" s="123" t="s">
        <v>2128</v>
      </c>
      <c r="C692" s="124" t="s">
        <v>4616</v>
      </c>
      <c r="D692" s="125" t="s">
        <v>3017</v>
      </c>
      <c r="E692" s="124" t="s">
        <v>2129</v>
      </c>
      <c r="F692" s="124" t="s">
        <v>4617</v>
      </c>
      <c r="G692" s="124" t="s">
        <v>2130</v>
      </c>
      <c r="H692" s="124" t="s">
        <v>5980</v>
      </c>
      <c r="I692" s="124" t="s">
        <v>5763</v>
      </c>
      <c r="J692" s="126">
        <v>73</v>
      </c>
      <c r="K692" s="127">
        <v>7381</v>
      </c>
      <c r="L692" s="124" t="s">
        <v>4618</v>
      </c>
      <c r="M692" s="128" t="s">
        <v>112</v>
      </c>
      <c r="N692" s="128"/>
      <c r="O692" s="129">
        <v>1887.16</v>
      </c>
      <c r="P692" s="129">
        <v>1.96</v>
      </c>
      <c r="Q692" s="130">
        <v>7381</v>
      </c>
      <c r="R692" s="129">
        <v>2000</v>
      </c>
      <c r="S692" s="129">
        <v>770</v>
      </c>
      <c r="T692" s="128" t="s">
        <v>2948</v>
      </c>
      <c r="U692" s="128" t="s">
        <v>4619</v>
      </c>
      <c r="V692" s="131">
        <v>73012</v>
      </c>
      <c r="W692" s="132"/>
    </row>
    <row r="693" spans="1:23" ht="30" customHeight="1" x14ac:dyDescent="0.3">
      <c r="A693" s="122">
        <v>730182</v>
      </c>
      <c r="B693" s="123" t="s">
        <v>2131</v>
      </c>
      <c r="C693" s="124" t="s">
        <v>4620</v>
      </c>
      <c r="D693" s="125" t="s">
        <v>3017</v>
      </c>
      <c r="E693" s="124" t="s">
        <v>2132</v>
      </c>
      <c r="F693" s="124"/>
      <c r="G693" s="124" t="s">
        <v>2133</v>
      </c>
      <c r="H693" s="124" t="s">
        <v>5957</v>
      </c>
      <c r="I693" s="124" t="s">
        <v>5981</v>
      </c>
      <c r="J693" s="126">
        <v>73</v>
      </c>
      <c r="K693" s="127">
        <v>7321</v>
      </c>
      <c r="L693" s="124" t="s">
        <v>4621</v>
      </c>
      <c r="M693" s="128" t="s">
        <v>112</v>
      </c>
      <c r="N693" s="128"/>
      <c r="O693" s="129">
        <v>154.1</v>
      </c>
      <c r="P693" s="129">
        <v>4.93</v>
      </c>
      <c r="Q693" s="130">
        <v>7321</v>
      </c>
      <c r="R693" s="129">
        <v>45000</v>
      </c>
      <c r="S693" s="129">
        <v>1800</v>
      </c>
      <c r="T693" s="128" t="s">
        <v>2948</v>
      </c>
      <c r="U693" s="128" t="s">
        <v>4622</v>
      </c>
      <c r="V693" s="131">
        <v>73021</v>
      </c>
      <c r="W693" s="132">
        <v>73030</v>
      </c>
    </row>
    <row r="694" spans="1:23" ht="30" customHeight="1" x14ac:dyDescent="0.3">
      <c r="A694" s="122">
        <v>730186</v>
      </c>
      <c r="B694" s="123" t="s">
        <v>2134</v>
      </c>
      <c r="C694" s="124" t="s">
        <v>4623</v>
      </c>
      <c r="D694" s="125" t="s">
        <v>3017</v>
      </c>
      <c r="E694" s="124" t="s">
        <v>2135</v>
      </c>
      <c r="F694" s="124"/>
      <c r="G694" s="124" t="s">
        <v>2136</v>
      </c>
      <c r="H694" s="124" t="s">
        <v>5957</v>
      </c>
      <c r="I694" s="124" t="s">
        <v>5981</v>
      </c>
      <c r="J694" s="126">
        <v>73</v>
      </c>
      <c r="K694" s="127">
        <v>7321</v>
      </c>
      <c r="L694" s="124" t="s">
        <v>4621</v>
      </c>
      <c r="M694" s="128" t="s">
        <v>112</v>
      </c>
      <c r="N694" s="128"/>
      <c r="O694" s="129">
        <v>154.1</v>
      </c>
      <c r="P694" s="129">
        <v>4.93</v>
      </c>
      <c r="Q694" s="130">
        <v>7321</v>
      </c>
      <c r="R694" s="129">
        <v>45000</v>
      </c>
      <c r="S694" s="129">
        <v>1800</v>
      </c>
      <c r="T694" s="128" t="s">
        <v>2948</v>
      </c>
      <c r="U694" s="128" t="s">
        <v>4624</v>
      </c>
      <c r="V694" s="131">
        <v>73021</v>
      </c>
      <c r="W694" s="132">
        <v>73030</v>
      </c>
    </row>
    <row r="695" spans="1:23" ht="30" customHeight="1" x14ac:dyDescent="0.3">
      <c r="A695" s="122">
        <v>730275</v>
      </c>
      <c r="B695" s="123" t="s">
        <v>2137</v>
      </c>
      <c r="C695" s="124" t="s">
        <v>4625</v>
      </c>
      <c r="D695" s="125" t="s">
        <v>2957</v>
      </c>
      <c r="E695" s="124" t="s">
        <v>2138</v>
      </c>
      <c r="F695" s="124"/>
      <c r="G695" s="124" t="s">
        <v>2139</v>
      </c>
      <c r="H695" s="124" t="s">
        <v>5730</v>
      </c>
      <c r="I695" s="124" t="s">
        <v>5716</v>
      </c>
      <c r="J695" s="126">
        <v>73</v>
      </c>
      <c r="K695" s="127">
        <v>7384</v>
      </c>
      <c r="L695" s="124" t="s">
        <v>4626</v>
      </c>
      <c r="M695" s="128" t="s">
        <v>112</v>
      </c>
      <c r="N695" s="128"/>
      <c r="O695" s="129">
        <v>66.290000000000006</v>
      </c>
      <c r="P695" s="129">
        <v>0.67</v>
      </c>
      <c r="Q695" s="130">
        <v>7384</v>
      </c>
      <c r="R695" s="129">
        <v>15000</v>
      </c>
      <c r="S695" s="129">
        <v>300</v>
      </c>
      <c r="T695" s="128" t="s">
        <v>2948</v>
      </c>
      <c r="U695" s="128" t="s">
        <v>4627</v>
      </c>
      <c r="V695" s="131">
        <v>73070</v>
      </c>
      <c r="W695" s="132">
        <v>73066</v>
      </c>
    </row>
    <row r="696" spans="1:23" ht="30" customHeight="1" x14ac:dyDescent="0.3">
      <c r="A696" s="122">
        <v>730277</v>
      </c>
      <c r="B696" s="123" t="s">
        <v>2140</v>
      </c>
      <c r="C696" s="124" t="s">
        <v>4628</v>
      </c>
      <c r="D696" s="125" t="s">
        <v>3017</v>
      </c>
      <c r="E696" s="124" t="s">
        <v>2141</v>
      </c>
      <c r="F696" s="124"/>
      <c r="G696" s="124" t="s">
        <v>2142</v>
      </c>
      <c r="H696" s="124" t="s">
        <v>5730</v>
      </c>
      <c r="I696" s="124" t="s">
        <v>5716</v>
      </c>
      <c r="J696" s="126">
        <v>73</v>
      </c>
      <c r="K696" s="127">
        <v>7341</v>
      </c>
      <c r="L696" s="124" t="s">
        <v>4629</v>
      </c>
      <c r="M696" s="128" t="s">
        <v>112</v>
      </c>
      <c r="N696" s="128"/>
      <c r="O696" s="129">
        <v>185.8</v>
      </c>
      <c r="P696" s="129">
        <v>3.27</v>
      </c>
      <c r="Q696" s="130">
        <v>7341</v>
      </c>
      <c r="R696" s="129">
        <v>1800</v>
      </c>
      <c r="S696" s="129">
        <v>300</v>
      </c>
      <c r="T696" s="128" t="s">
        <v>2948</v>
      </c>
      <c r="U696" s="128" t="s">
        <v>4630</v>
      </c>
      <c r="V696" s="131">
        <v>73013</v>
      </c>
      <c r="W696" s="132">
        <v>73067</v>
      </c>
    </row>
    <row r="697" spans="1:23" ht="30" customHeight="1" x14ac:dyDescent="0.3">
      <c r="A697" s="122">
        <v>730441</v>
      </c>
      <c r="B697" s="123" t="s">
        <v>2143</v>
      </c>
      <c r="C697" s="124" t="s">
        <v>4631</v>
      </c>
      <c r="D697" s="125" t="s">
        <v>3017</v>
      </c>
      <c r="E697" s="124" t="s">
        <v>2144</v>
      </c>
      <c r="F697" s="124"/>
      <c r="G697" s="124" t="s">
        <v>2145</v>
      </c>
      <c r="H697" s="124" t="s">
        <v>5982</v>
      </c>
      <c r="I697" s="124" t="s">
        <v>5983</v>
      </c>
      <c r="J697" s="126">
        <v>73</v>
      </c>
      <c r="K697" s="127">
        <v>7351</v>
      </c>
      <c r="L697" s="124" t="s">
        <v>4632</v>
      </c>
      <c r="M697" s="128" t="s">
        <v>112</v>
      </c>
      <c r="N697" s="128"/>
      <c r="O697" s="129">
        <v>261.89</v>
      </c>
      <c r="P697" s="129">
        <v>5.38</v>
      </c>
      <c r="Q697" s="130">
        <v>7351</v>
      </c>
      <c r="R697" s="129">
        <v>100000</v>
      </c>
      <c r="S697" s="129">
        <v>16000</v>
      </c>
      <c r="T697" s="128" t="s">
        <v>2948</v>
      </c>
      <c r="U697" s="128" t="s">
        <v>4633</v>
      </c>
      <c r="V697" s="131">
        <v>74025</v>
      </c>
      <c r="W697" s="132">
        <v>74088</v>
      </c>
    </row>
    <row r="698" spans="1:23" ht="30" customHeight="1" x14ac:dyDescent="0.3">
      <c r="A698" s="122">
        <v>730443</v>
      </c>
      <c r="B698" s="123" t="s">
        <v>2146</v>
      </c>
      <c r="C698" s="124" t="s">
        <v>4634</v>
      </c>
      <c r="D698" s="125" t="s">
        <v>3017</v>
      </c>
      <c r="E698" s="124" t="s">
        <v>2147</v>
      </c>
      <c r="F698" s="124"/>
      <c r="G698" s="124" t="s">
        <v>2148</v>
      </c>
      <c r="H698" s="124" t="s">
        <v>5984</v>
      </c>
      <c r="I698" s="124" t="s">
        <v>2973</v>
      </c>
      <c r="J698" s="126">
        <v>73</v>
      </c>
      <c r="K698" s="127">
        <v>7344</v>
      </c>
      <c r="L698" s="124" t="s">
        <v>4635</v>
      </c>
      <c r="M698" s="128" t="s">
        <v>112</v>
      </c>
      <c r="N698" s="128"/>
      <c r="O698" s="129">
        <v>290.56</v>
      </c>
      <c r="P698" s="129">
        <v>6.52</v>
      </c>
      <c r="Q698" s="130">
        <v>7344</v>
      </c>
      <c r="R698" s="129">
        <v>24000</v>
      </c>
      <c r="S698" s="129">
        <v>3500</v>
      </c>
      <c r="T698" s="128" t="s">
        <v>2948</v>
      </c>
      <c r="U698" s="128" t="s">
        <v>4636</v>
      </c>
      <c r="V698" s="131" t="s">
        <v>4637</v>
      </c>
      <c r="W698" s="132">
        <v>73085</v>
      </c>
    </row>
    <row r="699" spans="1:23" ht="30" customHeight="1" x14ac:dyDescent="0.3">
      <c r="A699" s="122">
        <v>730551</v>
      </c>
      <c r="B699" s="123" t="s">
        <v>2149</v>
      </c>
      <c r="C699" s="124" t="s">
        <v>4638</v>
      </c>
      <c r="D699" s="125" t="s">
        <v>3017</v>
      </c>
      <c r="E699" s="124" t="s">
        <v>2150</v>
      </c>
      <c r="F699" s="124" t="s">
        <v>4639</v>
      </c>
      <c r="G699" s="124" t="s">
        <v>2151</v>
      </c>
      <c r="H699" s="124" t="s">
        <v>5957</v>
      </c>
      <c r="I699" s="124" t="s">
        <v>5981</v>
      </c>
      <c r="J699" s="126">
        <v>73</v>
      </c>
      <c r="K699" s="127">
        <v>7342</v>
      </c>
      <c r="L699" s="124" t="s">
        <v>4640</v>
      </c>
      <c r="M699" s="128" t="s">
        <v>112</v>
      </c>
      <c r="N699" s="128"/>
      <c r="O699" s="129">
        <v>187.29</v>
      </c>
      <c r="P699" s="129">
        <v>3.33</v>
      </c>
      <c r="Q699" s="130">
        <v>7342</v>
      </c>
      <c r="R699" s="129">
        <v>56000</v>
      </c>
      <c r="S699" s="129">
        <v>2800</v>
      </c>
      <c r="T699" s="128" t="s">
        <v>2948</v>
      </c>
      <c r="U699" s="128" t="s">
        <v>4641</v>
      </c>
      <c r="V699" s="131">
        <v>73030</v>
      </c>
      <c r="W699" s="132">
        <v>73040</v>
      </c>
    </row>
    <row r="700" spans="1:23" ht="30" customHeight="1" x14ac:dyDescent="0.3">
      <c r="A700" s="122">
        <v>730652</v>
      </c>
      <c r="B700" s="123" t="s">
        <v>2152</v>
      </c>
      <c r="C700" s="124" t="s">
        <v>4642</v>
      </c>
      <c r="D700" s="125" t="s">
        <v>3017</v>
      </c>
      <c r="E700" s="124" t="s">
        <v>5665</v>
      </c>
      <c r="F700" s="124" t="s">
        <v>4639</v>
      </c>
      <c r="G700" s="124" t="s">
        <v>2153</v>
      </c>
      <c r="H700" s="124" t="s">
        <v>5957</v>
      </c>
      <c r="I700" s="124" t="s">
        <v>5981</v>
      </c>
      <c r="J700" s="126">
        <v>73</v>
      </c>
      <c r="K700" s="127">
        <v>7342</v>
      </c>
      <c r="L700" s="124" t="s">
        <v>4640</v>
      </c>
      <c r="M700" s="128" t="s">
        <v>112</v>
      </c>
      <c r="N700" s="128"/>
      <c r="O700" s="129">
        <v>187.29</v>
      </c>
      <c r="P700" s="129">
        <v>3.33</v>
      </c>
      <c r="Q700" s="130">
        <v>7342</v>
      </c>
      <c r="R700" s="129">
        <v>56000</v>
      </c>
      <c r="S700" s="129">
        <v>2800</v>
      </c>
      <c r="T700" s="128" t="s">
        <v>2948</v>
      </c>
      <c r="U700" s="128" t="s">
        <v>4643</v>
      </c>
      <c r="V700" s="131">
        <v>73030</v>
      </c>
      <c r="W700" s="132">
        <v>73040</v>
      </c>
    </row>
    <row r="701" spans="1:23" ht="30" customHeight="1" x14ac:dyDescent="0.3">
      <c r="A701" s="122">
        <v>730660</v>
      </c>
      <c r="B701" s="123" t="s">
        <v>2154</v>
      </c>
      <c r="C701" s="124" t="s">
        <v>2154</v>
      </c>
      <c r="D701" s="125" t="s">
        <v>3017</v>
      </c>
      <c r="E701" s="124" t="s">
        <v>2155</v>
      </c>
      <c r="F701" s="124" t="s">
        <v>4644</v>
      </c>
      <c r="G701" s="124" t="s">
        <v>2156</v>
      </c>
      <c r="H701" s="124" t="s">
        <v>5894</v>
      </c>
      <c r="I701" s="124" t="s">
        <v>2973</v>
      </c>
      <c r="J701" s="126">
        <v>73</v>
      </c>
      <c r="K701" s="127">
        <v>7383</v>
      </c>
      <c r="L701" s="124" t="s">
        <v>3240</v>
      </c>
      <c r="M701" s="128" t="s">
        <v>112</v>
      </c>
      <c r="N701" s="128" t="s">
        <v>3241</v>
      </c>
      <c r="O701" s="129">
        <v>410.48</v>
      </c>
      <c r="P701" s="129">
        <v>6.49</v>
      </c>
      <c r="Q701" s="130">
        <v>7383</v>
      </c>
      <c r="R701" s="129">
        <v>9300</v>
      </c>
      <c r="S701" s="129">
        <v>1100</v>
      </c>
      <c r="T701" s="128" t="s">
        <v>2948</v>
      </c>
      <c r="U701" s="128" t="s">
        <v>4645</v>
      </c>
      <c r="V701" s="131">
        <v>73050</v>
      </c>
      <c r="W701" s="132">
        <v>73065</v>
      </c>
    </row>
    <row r="702" spans="1:23" ht="30" customHeight="1" x14ac:dyDescent="0.3">
      <c r="A702" s="122">
        <v>730711</v>
      </c>
      <c r="B702" s="123" t="s">
        <v>2157</v>
      </c>
      <c r="C702" s="124" t="s">
        <v>4646</v>
      </c>
      <c r="D702" s="125" t="s">
        <v>3017</v>
      </c>
      <c r="E702" s="124" t="s">
        <v>2158</v>
      </c>
      <c r="F702" s="124" t="s">
        <v>4647</v>
      </c>
      <c r="G702" s="124" t="s">
        <v>2159</v>
      </c>
      <c r="H702" s="124" t="s">
        <v>5957</v>
      </c>
      <c r="I702" s="124" t="s">
        <v>5981</v>
      </c>
      <c r="J702" s="126">
        <v>73</v>
      </c>
      <c r="K702" s="127">
        <v>7342</v>
      </c>
      <c r="L702" s="124" t="s">
        <v>4640</v>
      </c>
      <c r="M702" s="128" t="s">
        <v>112</v>
      </c>
      <c r="N702" s="128"/>
      <c r="O702" s="129">
        <v>187.29</v>
      </c>
      <c r="P702" s="129">
        <v>3.33</v>
      </c>
      <c r="Q702" s="130">
        <v>7342</v>
      </c>
      <c r="R702" s="129">
        <v>56000</v>
      </c>
      <c r="S702" s="129">
        <v>2800</v>
      </c>
      <c r="T702" s="128" t="s">
        <v>2948</v>
      </c>
      <c r="U702" s="128" t="s">
        <v>4648</v>
      </c>
      <c r="V702" s="131">
        <v>73030</v>
      </c>
      <c r="W702" s="132">
        <v>73040</v>
      </c>
    </row>
    <row r="703" spans="1:23" ht="30" customHeight="1" x14ac:dyDescent="0.3">
      <c r="A703" s="122">
        <v>730713</v>
      </c>
      <c r="B703" s="123" t="s">
        <v>2160</v>
      </c>
      <c r="C703" s="124" t="s">
        <v>4649</v>
      </c>
      <c r="D703" s="125" t="s">
        <v>3017</v>
      </c>
      <c r="E703" s="124" t="s">
        <v>2161</v>
      </c>
      <c r="F703" s="124"/>
      <c r="G703" s="124" t="s">
        <v>2162</v>
      </c>
      <c r="H703" s="124" t="s">
        <v>5957</v>
      </c>
      <c r="I703" s="124" t="s">
        <v>5981</v>
      </c>
      <c r="J703" s="126">
        <v>73</v>
      </c>
      <c r="K703" s="127">
        <v>7342</v>
      </c>
      <c r="L703" s="124" t="s">
        <v>4640</v>
      </c>
      <c r="M703" s="128" t="s">
        <v>112</v>
      </c>
      <c r="N703" s="128"/>
      <c r="O703" s="129">
        <v>187.29</v>
      </c>
      <c r="P703" s="129">
        <v>3.33</v>
      </c>
      <c r="Q703" s="130">
        <v>7342</v>
      </c>
      <c r="R703" s="129">
        <v>56000</v>
      </c>
      <c r="S703" s="129">
        <v>2800</v>
      </c>
      <c r="T703" s="128" t="s">
        <v>2948</v>
      </c>
      <c r="U703" s="128" t="s">
        <v>4650</v>
      </c>
      <c r="V703" s="131">
        <v>73030</v>
      </c>
      <c r="W703" s="132">
        <v>73040</v>
      </c>
    </row>
    <row r="704" spans="1:23" ht="30" customHeight="1" x14ac:dyDescent="0.3">
      <c r="A704" s="122">
        <v>730717</v>
      </c>
      <c r="B704" s="123" t="s">
        <v>2163</v>
      </c>
      <c r="C704" s="124" t="s">
        <v>2163</v>
      </c>
      <c r="D704" s="125" t="s">
        <v>3017</v>
      </c>
      <c r="E704" s="124" t="s">
        <v>2164</v>
      </c>
      <c r="F704" s="124" t="s">
        <v>4651</v>
      </c>
      <c r="G704" s="124" t="s">
        <v>2165</v>
      </c>
      <c r="H704" s="124" t="s">
        <v>5985</v>
      </c>
      <c r="I704" s="124" t="s">
        <v>2973</v>
      </c>
      <c r="J704" s="126">
        <v>73</v>
      </c>
      <c r="K704" s="127">
        <v>7343</v>
      </c>
      <c r="L704" s="124" t="s">
        <v>4652</v>
      </c>
      <c r="M704" s="128" t="s">
        <v>112</v>
      </c>
      <c r="N704" s="128"/>
      <c r="O704" s="129">
        <v>164.93</v>
      </c>
      <c r="P704" s="129">
        <v>4.22</v>
      </c>
      <c r="Q704" s="130">
        <v>7343</v>
      </c>
      <c r="R704" s="129">
        <v>20000</v>
      </c>
      <c r="S704" s="129">
        <v>5400</v>
      </c>
      <c r="T704" s="128" t="s">
        <v>2948</v>
      </c>
      <c r="U704" s="128" t="s">
        <v>4653</v>
      </c>
      <c r="V704" s="131">
        <v>74020</v>
      </c>
      <c r="W704" s="132">
        <v>73013</v>
      </c>
    </row>
    <row r="705" spans="1:23" ht="30" customHeight="1" x14ac:dyDescent="0.3">
      <c r="A705" s="122">
        <v>730740</v>
      </c>
      <c r="B705" s="123" t="s">
        <v>2166</v>
      </c>
      <c r="C705" s="124" t="s">
        <v>5986</v>
      </c>
      <c r="D705" s="125" t="s">
        <v>3017</v>
      </c>
      <c r="E705" s="124" t="s">
        <v>5666</v>
      </c>
      <c r="F705" s="124"/>
      <c r="G705" s="124" t="s">
        <v>138</v>
      </c>
      <c r="H705" s="124"/>
      <c r="I705" s="124"/>
      <c r="J705" s="126">
        <v>73</v>
      </c>
      <c r="K705" s="127">
        <v>7389</v>
      </c>
      <c r="L705" s="124" t="s">
        <v>4654</v>
      </c>
      <c r="M705" s="128" t="s">
        <v>112</v>
      </c>
      <c r="N705" s="128" t="s">
        <v>4499</v>
      </c>
      <c r="O705" s="129">
        <v>255.45</v>
      </c>
      <c r="P705" s="129">
        <v>1.66</v>
      </c>
      <c r="Q705" s="130"/>
      <c r="R705" s="129">
        <v>5500</v>
      </c>
      <c r="S705" s="129">
        <v>1100</v>
      </c>
      <c r="T705" s="128"/>
      <c r="U705" s="128"/>
      <c r="V705" s="131"/>
      <c r="W705" s="132"/>
    </row>
    <row r="706" spans="1:23" ht="30" customHeight="1" x14ac:dyDescent="0.3">
      <c r="A706" s="122">
        <v>730771</v>
      </c>
      <c r="B706" s="123" t="s">
        <v>2167</v>
      </c>
      <c r="C706" s="124" t="s">
        <v>4655</v>
      </c>
      <c r="D706" s="125" t="s">
        <v>3017</v>
      </c>
      <c r="E706" s="124" t="s">
        <v>2168</v>
      </c>
      <c r="F706" s="124" t="s">
        <v>4656</v>
      </c>
      <c r="G706" s="124" t="s">
        <v>2169</v>
      </c>
      <c r="H706" s="124" t="s">
        <v>5987</v>
      </c>
      <c r="I706" s="124" t="s">
        <v>2973</v>
      </c>
      <c r="J706" s="126">
        <v>73</v>
      </c>
      <c r="K706" s="127">
        <v>7361</v>
      </c>
      <c r="L706" s="124" t="s">
        <v>4657</v>
      </c>
      <c r="M706" s="128" t="s">
        <v>112</v>
      </c>
      <c r="N706" s="128" t="s">
        <v>4658</v>
      </c>
      <c r="O706" s="129">
        <v>436.4</v>
      </c>
      <c r="P706" s="129">
        <v>4.72</v>
      </c>
      <c r="Q706" s="130">
        <v>7361</v>
      </c>
      <c r="R706" s="129">
        <v>33000</v>
      </c>
      <c r="S706" s="129">
        <v>8286</v>
      </c>
      <c r="T706" s="128" t="s">
        <v>2948</v>
      </c>
      <c r="U706" s="128" t="s">
        <v>4659</v>
      </c>
      <c r="V706" s="131">
        <v>73017</v>
      </c>
      <c r="W706" s="132">
        <v>73083</v>
      </c>
    </row>
    <row r="707" spans="1:23" ht="30" customHeight="1" x14ac:dyDescent="0.3">
      <c r="A707" s="122">
        <v>730772</v>
      </c>
      <c r="B707" s="123" t="s">
        <v>2170</v>
      </c>
      <c r="C707" s="124" t="s">
        <v>4660</v>
      </c>
      <c r="D707" s="125" t="s">
        <v>3017</v>
      </c>
      <c r="E707" s="124" t="s">
        <v>2171</v>
      </c>
      <c r="F707" s="124"/>
      <c r="G707" s="124" t="s">
        <v>2172</v>
      </c>
      <c r="H707" s="124" t="s">
        <v>5987</v>
      </c>
      <c r="I707" s="124" t="s">
        <v>2973</v>
      </c>
      <c r="J707" s="126">
        <v>73</v>
      </c>
      <c r="K707" s="127">
        <v>7362</v>
      </c>
      <c r="L707" s="124" t="s">
        <v>4661</v>
      </c>
      <c r="M707" s="128" t="s">
        <v>112</v>
      </c>
      <c r="N707" s="128"/>
      <c r="O707" s="129">
        <v>215.46</v>
      </c>
      <c r="P707" s="129">
        <v>4.99</v>
      </c>
      <c r="Q707" s="130">
        <v>7362</v>
      </c>
      <c r="R707" s="129">
        <v>28000</v>
      </c>
      <c r="S707" s="129">
        <v>94</v>
      </c>
      <c r="T707" s="128" t="s">
        <v>2948</v>
      </c>
      <c r="U707" s="128" t="s">
        <v>4662</v>
      </c>
      <c r="V707" s="131">
        <v>73018</v>
      </c>
      <c r="W707" s="132"/>
    </row>
    <row r="708" spans="1:23" ht="30" customHeight="1" x14ac:dyDescent="0.3">
      <c r="A708" s="122">
        <v>730773</v>
      </c>
      <c r="B708" s="123" t="s">
        <v>2173</v>
      </c>
      <c r="C708" s="124" t="s">
        <v>4663</v>
      </c>
      <c r="D708" s="125" t="s">
        <v>3017</v>
      </c>
      <c r="E708" s="124" t="s">
        <v>2174</v>
      </c>
      <c r="F708" s="124"/>
      <c r="G708" s="124" t="s">
        <v>2175</v>
      </c>
      <c r="H708" s="124" t="s">
        <v>5987</v>
      </c>
      <c r="I708" s="124" t="s">
        <v>2973</v>
      </c>
      <c r="J708" s="126">
        <v>73</v>
      </c>
      <c r="K708" s="127">
        <v>7361</v>
      </c>
      <c r="L708" s="124" t="s">
        <v>4657</v>
      </c>
      <c r="M708" s="128" t="s">
        <v>112</v>
      </c>
      <c r="N708" s="128" t="s">
        <v>4658</v>
      </c>
      <c r="O708" s="129">
        <v>436.4</v>
      </c>
      <c r="P708" s="129">
        <v>4.72</v>
      </c>
      <c r="Q708" s="130">
        <v>7361</v>
      </c>
      <c r="R708" s="129">
        <v>33000</v>
      </c>
      <c r="S708" s="129">
        <v>8286</v>
      </c>
      <c r="T708" s="128" t="s">
        <v>2948</v>
      </c>
      <c r="U708" s="128" t="s">
        <v>4664</v>
      </c>
      <c r="V708" s="131">
        <v>73017</v>
      </c>
      <c r="W708" s="132">
        <v>73083</v>
      </c>
    </row>
    <row r="709" spans="1:23" ht="30" customHeight="1" x14ac:dyDescent="0.3">
      <c r="A709" s="122">
        <v>730774</v>
      </c>
      <c r="B709" s="123" t="s">
        <v>2176</v>
      </c>
      <c r="C709" s="124" t="s">
        <v>4665</v>
      </c>
      <c r="D709" s="125" t="s">
        <v>3017</v>
      </c>
      <c r="E709" s="124" t="s">
        <v>2177</v>
      </c>
      <c r="F709" s="124"/>
      <c r="G709" s="124" t="s">
        <v>2178</v>
      </c>
      <c r="H709" s="124" t="s">
        <v>5987</v>
      </c>
      <c r="I709" s="124" t="s">
        <v>5936</v>
      </c>
      <c r="J709" s="126">
        <v>73</v>
      </c>
      <c r="K709" s="127">
        <v>7361</v>
      </c>
      <c r="L709" s="124" t="s">
        <v>4657</v>
      </c>
      <c r="M709" s="128" t="s">
        <v>112</v>
      </c>
      <c r="N709" s="128" t="s">
        <v>4658</v>
      </c>
      <c r="O709" s="129">
        <v>436.4</v>
      </c>
      <c r="P709" s="129">
        <v>4.72</v>
      </c>
      <c r="Q709" s="130">
        <v>7361</v>
      </c>
      <c r="R709" s="129">
        <v>33000</v>
      </c>
      <c r="S709" s="129">
        <v>8286</v>
      </c>
      <c r="T709" s="128" t="s">
        <v>2948</v>
      </c>
      <c r="U709" s="128" t="s">
        <v>4666</v>
      </c>
      <c r="V709" s="131">
        <v>73017</v>
      </c>
      <c r="W709" s="132">
        <v>73083</v>
      </c>
    </row>
    <row r="710" spans="1:23" ht="30" customHeight="1" x14ac:dyDescent="0.3">
      <c r="A710" s="122">
        <v>730781</v>
      </c>
      <c r="B710" s="123" t="s">
        <v>2179</v>
      </c>
      <c r="C710" s="124" t="s">
        <v>4667</v>
      </c>
      <c r="D710" s="125" t="s">
        <v>3017</v>
      </c>
      <c r="E710" s="124" t="s">
        <v>2180</v>
      </c>
      <c r="F710" s="124"/>
      <c r="G710" s="124" t="s">
        <v>2181</v>
      </c>
      <c r="H710" s="124" t="s">
        <v>5988</v>
      </c>
      <c r="I710" s="124" t="s">
        <v>5989</v>
      </c>
      <c r="J710" s="126">
        <v>73</v>
      </c>
      <c r="K710" s="127">
        <v>7353</v>
      </c>
      <c r="L710" s="124" t="s">
        <v>4668</v>
      </c>
      <c r="M710" s="128" t="s">
        <v>112</v>
      </c>
      <c r="N710" s="128" t="s">
        <v>3241</v>
      </c>
      <c r="O710" s="129">
        <v>206.75</v>
      </c>
      <c r="P710" s="129">
        <v>6.59</v>
      </c>
      <c r="Q710" s="130">
        <v>7353</v>
      </c>
      <c r="R710" s="129">
        <v>23100</v>
      </c>
      <c r="S710" s="129">
        <v>1100</v>
      </c>
      <c r="T710" s="128" t="s">
        <v>2948</v>
      </c>
      <c r="U710" s="128" t="s">
        <v>4669</v>
      </c>
      <c r="V710" s="131"/>
      <c r="W710" s="132"/>
    </row>
    <row r="711" spans="1:23" ht="30" customHeight="1" x14ac:dyDescent="0.3">
      <c r="A711" s="122">
        <v>730782</v>
      </c>
      <c r="B711" s="123" t="s">
        <v>2182</v>
      </c>
      <c r="C711" s="124" t="s">
        <v>4670</v>
      </c>
      <c r="D711" s="125" t="s">
        <v>3017</v>
      </c>
      <c r="E711" s="124" t="s">
        <v>2183</v>
      </c>
      <c r="F711" s="124"/>
      <c r="G711" s="124" t="s">
        <v>2184</v>
      </c>
      <c r="H711" s="124" t="s">
        <v>5988</v>
      </c>
      <c r="I711" s="124" t="s">
        <v>5990</v>
      </c>
      <c r="J711" s="126">
        <v>73</v>
      </c>
      <c r="K711" s="127">
        <v>7353</v>
      </c>
      <c r="L711" s="124" t="s">
        <v>4668</v>
      </c>
      <c r="M711" s="128" t="s">
        <v>112</v>
      </c>
      <c r="N711" s="128" t="s">
        <v>3241</v>
      </c>
      <c r="O711" s="129">
        <v>206.75</v>
      </c>
      <c r="P711" s="129">
        <v>6.59</v>
      </c>
      <c r="Q711" s="130">
        <v>7353</v>
      </c>
      <c r="R711" s="129">
        <v>23100</v>
      </c>
      <c r="S711" s="129">
        <v>1100</v>
      </c>
      <c r="T711" s="128" t="s">
        <v>2948</v>
      </c>
      <c r="U711" s="128" t="s">
        <v>4671</v>
      </c>
      <c r="V711" s="131"/>
      <c r="W711" s="132"/>
    </row>
    <row r="712" spans="1:23" ht="30" customHeight="1" x14ac:dyDescent="0.3">
      <c r="A712" s="122">
        <v>730783</v>
      </c>
      <c r="B712" s="123" t="s">
        <v>2185</v>
      </c>
      <c r="C712" s="124" t="s">
        <v>4672</v>
      </c>
      <c r="D712" s="125" t="s">
        <v>3017</v>
      </c>
      <c r="E712" s="124" t="s">
        <v>2186</v>
      </c>
      <c r="F712" s="124"/>
      <c r="G712" s="124" t="s">
        <v>2187</v>
      </c>
      <c r="H712" s="124" t="s">
        <v>5988</v>
      </c>
      <c r="I712" s="124" t="s">
        <v>5982</v>
      </c>
      <c r="J712" s="126">
        <v>73</v>
      </c>
      <c r="K712" s="127">
        <v>7353</v>
      </c>
      <c r="L712" s="124" t="s">
        <v>4668</v>
      </c>
      <c r="M712" s="128" t="s">
        <v>112</v>
      </c>
      <c r="N712" s="128" t="s">
        <v>3241</v>
      </c>
      <c r="O712" s="129">
        <v>206.75</v>
      </c>
      <c r="P712" s="129">
        <v>6.59</v>
      </c>
      <c r="Q712" s="130">
        <v>7353</v>
      </c>
      <c r="R712" s="129">
        <v>23100</v>
      </c>
      <c r="S712" s="129">
        <v>1100</v>
      </c>
      <c r="T712" s="128" t="s">
        <v>2948</v>
      </c>
      <c r="U712" s="128" t="s">
        <v>4673</v>
      </c>
      <c r="V712" s="131"/>
      <c r="W712" s="132"/>
    </row>
    <row r="713" spans="1:23" ht="30" customHeight="1" x14ac:dyDescent="0.3">
      <c r="A713" s="122">
        <v>730787</v>
      </c>
      <c r="B713" s="123" t="s">
        <v>2188</v>
      </c>
      <c r="C713" s="124" t="s">
        <v>4674</v>
      </c>
      <c r="D713" s="125" t="s">
        <v>3017</v>
      </c>
      <c r="E713" s="124" t="s">
        <v>2189</v>
      </c>
      <c r="F713" s="124"/>
      <c r="G713" s="124" t="s">
        <v>2190</v>
      </c>
      <c r="H713" s="124" t="s">
        <v>5988</v>
      </c>
      <c r="I713" s="124" t="s">
        <v>5982</v>
      </c>
      <c r="J713" s="126">
        <v>73</v>
      </c>
      <c r="K713" s="127">
        <v>7352</v>
      </c>
      <c r="L713" s="124" t="s">
        <v>4675</v>
      </c>
      <c r="M713" s="128" t="s">
        <v>112</v>
      </c>
      <c r="N713" s="128" t="s">
        <v>3241</v>
      </c>
      <c r="O713" s="129">
        <v>420</v>
      </c>
      <c r="P713" s="129">
        <v>5.09</v>
      </c>
      <c r="Q713" s="130">
        <v>7352</v>
      </c>
      <c r="R713" s="129">
        <v>280000</v>
      </c>
      <c r="S713" s="129">
        <v>30000</v>
      </c>
      <c r="T713" s="128" t="s">
        <v>2948</v>
      </c>
      <c r="U713" s="128" t="s">
        <v>4676</v>
      </c>
      <c r="V713" s="131">
        <v>73046</v>
      </c>
      <c r="W713" s="132">
        <v>73061</v>
      </c>
    </row>
    <row r="714" spans="1:23" ht="30" customHeight="1" x14ac:dyDescent="0.3">
      <c r="A714" s="122">
        <v>730789</v>
      </c>
      <c r="B714" s="123" t="s">
        <v>2191</v>
      </c>
      <c r="C714" s="124" t="s">
        <v>4677</v>
      </c>
      <c r="D714" s="125" t="s">
        <v>3017</v>
      </c>
      <c r="E714" s="124" t="s">
        <v>2192</v>
      </c>
      <c r="F714" s="124" t="s">
        <v>5991</v>
      </c>
      <c r="G714" s="124" t="s">
        <v>2193</v>
      </c>
      <c r="H714" s="124" t="s">
        <v>5988</v>
      </c>
      <c r="I714" s="124" t="s">
        <v>5982</v>
      </c>
      <c r="J714" s="126">
        <v>73</v>
      </c>
      <c r="K714" s="127">
        <v>7371</v>
      </c>
      <c r="L714" s="124" t="s">
        <v>4678</v>
      </c>
      <c r="M714" s="128" t="s">
        <v>112</v>
      </c>
      <c r="N714" s="128" t="s">
        <v>3241</v>
      </c>
      <c r="O714" s="129">
        <v>507</v>
      </c>
      <c r="P714" s="129">
        <v>3.14</v>
      </c>
      <c r="Q714" s="130">
        <v>7371</v>
      </c>
      <c r="R714" s="129">
        <v>51000</v>
      </c>
      <c r="S714" s="129">
        <v>14000</v>
      </c>
      <c r="T714" s="128" t="s">
        <v>2948</v>
      </c>
      <c r="U714" s="128" t="s">
        <v>4679</v>
      </c>
      <c r="V714" s="131">
        <v>74016</v>
      </c>
      <c r="W714" s="132">
        <v>73045</v>
      </c>
    </row>
    <row r="715" spans="1:23" ht="30" customHeight="1" x14ac:dyDescent="0.3">
      <c r="A715" s="122">
        <v>730831</v>
      </c>
      <c r="B715" s="123" t="s">
        <v>2194</v>
      </c>
      <c r="C715" s="124" t="s">
        <v>4680</v>
      </c>
      <c r="D715" s="125" t="s">
        <v>3017</v>
      </c>
      <c r="E715" s="124" t="s">
        <v>2195</v>
      </c>
      <c r="F715" s="124" t="s">
        <v>4681</v>
      </c>
      <c r="G715" s="124" t="s">
        <v>2196</v>
      </c>
      <c r="H715" s="124" t="s">
        <v>5964</v>
      </c>
      <c r="I715" s="124" t="s">
        <v>2973</v>
      </c>
      <c r="J715" s="126">
        <v>73</v>
      </c>
      <c r="K715" s="127">
        <v>7312</v>
      </c>
      <c r="L715" s="124" t="s">
        <v>4525</v>
      </c>
      <c r="M715" s="128" t="s">
        <v>112</v>
      </c>
      <c r="N715" s="128" t="s">
        <v>3241</v>
      </c>
      <c r="O715" s="129">
        <v>401.62</v>
      </c>
      <c r="P715" s="129">
        <v>7.89</v>
      </c>
      <c r="Q715" s="130">
        <v>7312</v>
      </c>
      <c r="R715" s="129">
        <v>220000</v>
      </c>
      <c r="S715" s="129">
        <v>22000</v>
      </c>
      <c r="T715" s="128" t="s">
        <v>2948</v>
      </c>
      <c r="U715" s="128" t="s">
        <v>4682</v>
      </c>
      <c r="V715" s="131">
        <v>73015</v>
      </c>
      <c r="W715" s="132" t="s">
        <v>4527</v>
      </c>
    </row>
    <row r="716" spans="1:23" ht="30" customHeight="1" x14ac:dyDescent="0.3">
      <c r="A716" s="122">
        <v>730832</v>
      </c>
      <c r="B716" s="123" t="s">
        <v>2197</v>
      </c>
      <c r="C716" s="124" t="s">
        <v>4683</v>
      </c>
      <c r="D716" s="125" t="s">
        <v>3017</v>
      </c>
      <c r="E716" s="124" t="s">
        <v>2198</v>
      </c>
      <c r="F716" s="124"/>
      <c r="G716" s="124" t="s">
        <v>2199</v>
      </c>
      <c r="H716" s="124" t="s">
        <v>5964</v>
      </c>
      <c r="I716" s="124" t="s">
        <v>2973</v>
      </c>
      <c r="J716" s="126">
        <v>73</v>
      </c>
      <c r="K716" s="127">
        <v>7313</v>
      </c>
      <c r="L716" s="124" t="s">
        <v>4684</v>
      </c>
      <c r="M716" s="128" t="s">
        <v>112</v>
      </c>
      <c r="N716" s="128"/>
      <c r="O716" s="129">
        <v>288.43</v>
      </c>
      <c r="P716" s="129">
        <v>7.4</v>
      </c>
      <c r="Q716" s="130">
        <v>7313</v>
      </c>
      <c r="R716" s="129">
        <v>51000</v>
      </c>
      <c r="S716" s="129">
        <v>5800</v>
      </c>
      <c r="T716" s="128" t="s">
        <v>2948</v>
      </c>
      <c r="U716" s="128" t="s">
        <v>4685</v>
      </c>
      <c r="V716" s="131">
        <v>73016</v>
      </c>
      <c r="W716" s="132">
        <v>73020</v>
      </c>
    </row>
    <row r="717" spans="1:23" ht="30" customHeight="1" x14ac:dyDescent="0.3">
      <c r="A717" s="122">
        <v>730834</v>
      </c>
      <c r="B717" s="123" t="s">
        <v>2200</v>
      </c>
      <c r="C717" s="124" t="s">
        <v>4686</v>
      </c>
      <c r="D717" s="125" t="s">
        <v>3017</v>
      </c>
      <c r="E717" s="124" t="s">
        <v>5667</v>
      </c>
      <c r="F717" s="124" t="s">
        <v>5992</v>
      </c>
      <c r="G717" s="124" t="s">
        <v>2201</v>
      </c>
      <c r="H717" s="124" t="s">
        <v>5964</v>
      </c>
      <c r="I717" s="124" t="s">
        <v>2973</v>
      </c>
      <c r="J717" s="126">
        <v>14</v>
      </c>
      <c r="K717" s="127">
        <v>1498</v>
      </c>
      <c r="L717" s="124" t="s">
        <v>4687</v>
      </c>
      <c r="M717" s="128" t="s">
        <v>112</v>
      </c>
      <c r="N717" s="128"/>
      <c r="O717" s="129">
        <v>880.14</v>
      </c>
      <c r="P717" s="129">
        <v>4.93</v>
      </c>
      <c r="Q717" s="130">
        <v>1498</v>
      </c>
      <c r="R717" s="129">
        <v>12000</v>
      </c>
      <c r="S717" s="129">
        <v>430</v>
      </c>
      <c r="T717" s="128" t="s">
        <v>2948</v>
      </c>
      <c r="U717" s="128" t="s">
        <v>4688</v>
      </c>
      <c r="V717" s="131">
        <v>14113</v>
      </c>
      <c r="W717" s="132">
        <v>73021</v>
      </c>
    </row>
    <row r="718" spans="1:23" ht="30" customHeight="1" x14ac:dyDescent="0.3">
      <c r="A718" s="122">
        <v>730835</v>
      </c>
      <c r="B718" s="123" t="s">
        <v>2202</v>
      </c>
      <c r="C718" s="124" t="s">
        <v>4689</v>
      </c>
      <c r="D718" s="125" t="s">
        <v>3017</v>
      </c>
      <c r="E718" s="124" t="s">
        <v>2203</v>
      </c>
      <c r="F718" s="124" t="s">
        <v>4690</v>
      </c>
      <c r="G718" s="124" t="s">
        <v>2204</v>
      </c>
      <c r="H718" s="124" t="s">
        <v>5964</v>
      </c>
      <c r="I718" s="124" t="s">
        <v>2973</v>
      </c>
      <c r="J718" s="126">
        <v>73</v>
      </c>
      <c r="K718" s="127">
        <v>7313</v>
      </c>
      <c r="L718" s="124" t="s">
        <v>4684</v>
      </c>
      <c r="M718" s="128" t="s">
        <v>112</v>
      </c>
      <c r="N718" s="128"/>
      <c r="O718" s="129">
        <v>288.43</v>
      </c>
      <c r="P718" s="129">
        <v>7.4</v>
      </c>
      <c r="Q718" s="130">
        <v>7313</v>
      </c>
      <c r="R718" s="129">
        <v>51000</v>
      </c>
      <c r="S718" s="129">
        <v>5800</v>
      </c>
      <c r="T718" s="128" t="s">
        <v>2948</v>
      </c>
      <c r="U718" s="128" t="s">
        <v>4691</v>
      </c>
      <c r="V718" s="131">
        <v>73016</v>
      </c>
      <c r="W718" s="132">
        <v>73020</v>
      </c>
    </row>
    <row r="719" spans="1:23" ht="30" customHeight="1" x14ac:dyDescent="0.3">
      <c r="A719" s="122">
        <v>730836</v>
      </c>
      <c r="B719" s="123" t="s">
        <v>2205</v>
      </c>
      <c r="C719" s="124" t="s">
        <v>4692</v>
      </c>
      <c r="D719" s="125" t="s">
        <v>3017</v>
      </c>
      <c r="E719" s="124" t="s">
        <v>5668</v>
      </c>
      <c r="F719" s="124"/>
      <c r="G719" s="124" t="s">
        <v>2207</v>
      </c>
      <c r="H719" s="124" t="s">
        <v>5964</v>
      </c>
      <c r="I719" s="124" t="s">
        <v>2973</v>
      </c>
      <c r="J719" s="126">
        <v>14</v>
      </c>
      <c r="K719" s="127">
        <v>1446</v>
      </c>
      <c r="L719" s="124" t="s">
        <v>3363</v>
      </c>
      <c r="M719" s="128" t="s">
        <v>112</v>
      </c>
      <c r="N719" s="128"/>
      <c r="O719" s="129">
        <v>518.13</v>
      </c>
      <c r="P719" s="129">
        <v>4.37</v>
      </c>
      <c r="Q719" s="130">
        <v>1446</v>
      </c>
      <c r="R719" s="129">
        <v>79000</v>
      </c>
      <c r="S719" s="129">
        <v>13000</v>
      </c>
      <c r="T719" s="128" t="s">
        <v>2948</v>
      </c>
      <c r="U719" s="128" t="s">
        <v>4693</v>
      </c>
      <c r="V719" s="131">
        <v>14132</v>
      </c>
      <c r="W719" s="132">
        <v>14347</v>
      </c>
    </row>
    <row r="720" spans="1:23" ht="30" customHeight="1" x14ac:dyDescent="0.3">
      <c r="A720" s="122">
        <v>730837</v>
      </c>
      <c r="B720" s="123" t="s">
        <v>2208</v>
      </c>
      <c r="C720" s="124" t="s">
        <v>4694</v>
      </c>
      <c r="D720" s="125" t="s">
        <v>3017</v>
      </c>
      <c r="E720" s="124" t="s">
        <v>2209</v>
      </c>
      <c r="F720" s="124"/>
      <c r="G720" s="124" t="s">
        <v>2210</v>
      </c>
      <c r="H720" s="124" t="s">
        <v>5964</v>
      </c>
      <c r="I720" s="124" t="s">
        <v>2973</v>
      </c>
      <c r="J720" s="126">
        <v>14</v>
      </c>
      <c r="K720" s="127">
        <v>1498</v>
      </c>
      <c r="L720" s="124" t="s">
        <v>4687</v>
      </c>
      <c r="M720" s="128" t="s">
        <v>112</v>
      </c>
      <c r="N720" s="128"/>
      <c r="O720" s="129">
        <v>880.14</v>
      </c>
      <c r="P720" s="129">
        <v>4.93</v>
      </c>
      <c r="Q720" s="130">
        <v>1498</v>
      </c>
      <c r="R720" s="129">
        <v>12000</v>
      </c>
      <c r="S720" s="129">
        <v>430</v>
      </c>
      <c r="T720" s="128" t="s">
        <v>2948</v>
      </c>
      <c r="U720" s="128" t="s">
        <v>4695</v>
      </c>
      <c r="V720" s="131">
        <v>14113</v>
      </c>
      <c r="W720" s="132">
        <v>73025</v>
      </c>
    </row>
    <row r="721" spans="1:23" ht="30" customHeight="1" x14ac:dyDescent="0.3">
      <c r="A721" s="122">
        <v>730838</v>
      </c>
      <c r="B721" s="123" t="s">
        <v>2211</v>
      </c>
      <c r="C721" s="124" t="s">
        <v>4696</v>
      </c>
      <c r="D721" s="125" t="s">
        <v>3017</v>
      </c>
      <c r="E721" s="124" t="s">
        <v>2206</v>
      </c>
      <c r="F721" s="124"/>
      <c r="G721" s="124" t="s">
        <v>2212</v>
      </c>
      <c r="H721" s="124" t="s">
        <v>5964</v>
      </c>
      <c r="I721" s="124" t="s">
        <v>2973</v>
      </c>
      <c r="J721" s="126">
        <v>14</v>
      </c>
      <c r="K721" s="127">
        <v>1498</v>
      </c>
      <c r="L721" s="124" t="s">
        <v>4687</v>
      </c>
      <c r="M721" s="128" t="s">
        <v>112</v>
      </c>
      <c r="N721" s="128"/>
      <c r="O721" s="129">
        <v>880.14</v>
      </c>
      <c r="P721" s="129">
        <v>4.93</v>
      </c>
      <c r="Q721" s="130">
        <v>1498</v>
      </c>
      <c r="R721" s="129">
        <v>12000</v>
      </c>
      <c r="S721" s="129">
        <v>430</v>
      </c>
      <c r="T721" s="128" t="s">
        <v>2948</v>
      </c>
      <c r="U721" s="128" t="s">
        <v>4697</v>
      </c>
      <c r="V721" s="131">
        <v>14113</v>
      </c>
      <c r="W721" s="132">
        <v>73025</v>
      </c>
    </row>
    <row r="722" spans="1:23" ht="30" customHeight="1" x14ac:dyDescent="0.3">
      <c r="A722" s="122">
        <v>730839</v>
      </c>
      <c r="B722" s="123" t="s">
        <v>2213</v>
      </c>
      <c r="C722" s="124" t="s">
        <v>4698</v>
      </c>
      <c r="D722" s="125" t="s">
        <v>3017</v>
      </c>
      <c r="E722" s="124" t="s">
        <v>5669</v>
      </c>
      <c r="F722" s="124" t="s">
        <v>4699</v>
      </c>
      <c r="G722" s="138" t="s">
        <v>2214</v>
      </c>
      <c r="H722" s="124" t="s">
        <v>5964</v>
      </c>
      <c r="I722" s="124" t="s">
        <v>2973</v>
      </c>
      <c r="J722" s="126">
        <v>14</v>
      </c>
      <c r="K722" s="127">
        <v>1498</v>
      </c>
      <c r="L722" s="124" t="s">
        <v>4687</v>
      </c>
      <c r="M722" s="128" t="s">
        <v>112</v>
      </c>
      <c r="N722" s="128"/>
      <c r="O722" s="129">
        <v>880.14</v>
      </c>
      <c r="P722" s="129">
        <v>4.93</v>
      </c>
      <c r="Q722" s="130">
        <v>1498</v>
      </c>
      <c r="R722" s="129">
        <v>12000</v>
      </c>
      <c r="S722" s="129">
        <v>430</v>
      </c>
      <c r="T722" s="128" t="s">
        <v>2948</v>
      </c>
      <c r="U722" s="128" t="s">
        <v>4700</v>
      </c>
      <c r="V722" s="131">
        <v>14113</v>
      </c>
      <c r="W722" s="132">
        <v>73025</v>
      </c>
    </row>
    <row r="723" spans="1:23" ht="30" customHeight="1" x14ac:dyDescent="0.3">
      <c r="A723" s="122">
        <v>730841</v>
      </c>
      <c r="B723" s="123" t="s">
        <v>2215</v>
      </c>
      <c r="C723" s="124" t="s">
        <v>4701</v>
      </c>
      <c r="D723" s="125" t="s">
        <v>3017</v>
      </c>
      <c r="E723" s="124" t="s">
        <v>2216</v>
      </c>
      <c r="F723" s="124" t="s">
        <v>4702</v>
      </c>
      <c r="G723" s="124" t="s">
        <v>2217</v>
      </c>
      <c r="H723" s="124" t="s">
        <v>5964</v>
      </c>
      <c r="I723" s="124" t="s">
        <v>2973</v>
      </c>
      <c r="J723" s="126">
        <v>14</v>
      </c>
      <c r="K723" s="127">
        <v>1445</v>
      </c>
      <c r="L723" s="124" t="s">
        <v>4411</v>
      </c>
      <c r="M723" s="128" t="s">
        <v>112</v>
      </c>
      <c r="N723" s="128"/>
      <c r="O723" s="129">
        <v>699</v>
      </c>
      <c r="P723" s="129">
        <v>4.17</v>
      </c>
      <c r="Q723" s="130">
        <v>1445</v>
      </c>
      <c r="R723" s="129">
        <v>23000</v>
      </c>
      <c r="S723" s="129">
        <v>3800</v>
      </c>
      <c r="T723" s="128" t="s">
        <v>2948</v>
      </c>
      <c r="U723" s="128" t="s">
        <v>4703</v>
      </c>
      <c r="V723" s="131">
        <v>14126</v>
      </c>
      <c r="W723" s="132">
        <v>73076</v>
      </c>
    </row>
    <row r="724" spans="1:23" ht="30" customHeight="1" x14ac:dyDescent="0.3">
      <c r="A724" s="122">
        <v>730842</v>
      </c>
      <c r="B724" s="123" t="s">
        <v>2218</v>
      </c>
      <c r="C724" s="124" t="s">
        <v>4704</v>
      </c>
      <c r="D724" s="125" t="s">
        <v>3017</v>
      </c>
      <c r="E724" s="124" t="s">
        <v>2219</v>
      </c>
      <c r="F724" s="124"/>
      <c r="G724" s="124" t="s">
        <v>2220</v>
      </c>
      <c r="H724" s="124" t="s">
        <v>5964</v>
      </c>
      <c r="I724" s="124" t="s">
        <v>2973</v>
      </c>
      <c r="J724" s="126">
        <v>14</v>
      </c>
      <c r="K724" s="127">
        <v>1445</v>
      </c>
      <c r="L724" s="124" t="s">
        <v>4411</v>
      </c>
      <c r="M724" s="128" t="s">
        <v>112</v>
      </c>
      <c r="N724" s="128"/>
      <c r="O724" s="129">
        <v>699</v>
      </c>
      <c r="P724" s="129">
        <v>4.17</v>
      </c>
      <c r="Q724" s="130">
        <v>1445</v>
      </c>
      <c r="R724" s="129">
        <v>23000</v>
      </c>
      <c r="S724" s="129">
        <v>3800</v>
      </c>
      <c r="T724" s="128" t="s">
        <v>2948</v>
      </c>
      <c r="U724" s="128" t="s">
        <v>4705</v>
      </c>
      <c r="V724" s="131">
        <v>14126</v>
      </c>
      <c r="W724" s="132">
        <v>73076</v>
      </c>
    </row>
    <row r="725" spans="1:23" ht="30" customHeight="1" x14ac:dyDescent="0.3">
      <c r="A725" s="122">
        <v>730911</v>
      </c>
      <c r="B725" s="123" t="s">
        <v>2221</v>
      </c>
      <c r="C725" s="124" t="s">
        <v>2221</v>
      </c>
      <c r="D725" s="125" t="s">
        <v>3017</v>
      </c>
      <c r="E725" s="124" t="s">
        <v>2222</v>
      </c>
      <c r="F725" s="124"/>
      <c r="G725" s="124" t="s">
        <v>2223</v>
      </c>
      <c r="H725" s="124" t="s">
        <v>5936</v>
      </c>
      <c r="I725" s="124" t="s">
        <v>2973</v>
      </c>
      <c r="J725" s="126">
        <v>53</v>
      </c>
      <c r="K725" s="127">
        <v>5303</v>
      </c>
      <c r="L725" s="124" t="s">
        <v>4706</v>
      </c>
      <c r="M725" s="128" t="s">
        <v>112</v>
      </c>
      <c r="N725" s="128"/>
      <c r="O725" s="129">
        <v>351.68</v>
      </c>
      <c r="P725" s="129">
        <v>9.1300000000000008</v>
      </c>
      <c r="Q725" s="130">
        <v>5303</v>
      </c>
      <c r="R725" s="129">
        <v>14000</v>
      </c>
      <c r="S725" s="129">
        <v>12000</v>
      </c>
      <c r="T725" s="128" t="s">
        <v>2948</v>
      </c>
      <c r="U725" s="128" t="s">
        <v>4707</v>
      </c>
      <c r="V725" s="131">
        <v>53030</v>
      </c>
      <c r="W725" s="132">
        <v>53030</v>
      </c>
    </row>
    <row r="726" spans="1:23" ht="30" customHeight="1" x14ac:dyDescent="0.3">
      <c r="A726" s="122">
        <v>731421</v>
      </c>
      <c r="B726" s="123" t="s">
        <v>2224</v>
      </c>
      <c r="C726" s="124" t="s">
        <v>4708</v>
      </c>
      <c r="D726" s="125" t="s">
        <v>3017</v>
      </c>
      <c r="E726" s="124" t="s">
        <v>2225</v>
      </c>
      <c r="F726" s="124"/>
      <c r="G726" s="124" t="s">
        <v>2226</v>
      </c>
      <c r="H726" s="124" t="s">
        <v>5936</v>
      </c>
      <c r="I726" s="124" t="s">
        <v>2973</v>
      </c>
      <c r="J726" s="126">
        <v>73</v>
      </c>
      <c r="K726" s="127">
        <v>7314</v>
      </c>
      <c r="L726" s="124" t="s">
        <v>4709</v>
      </c>
      <c r="M726" s="128" t="s">
        <v>112</v>
      </c>
      <c r="N726" s="128"/>
      <c r="O726" s="129">
        <v>265.66000000000003</v>
      </c>
      <c r="P726" s="129">
        <v>4.43</v>
      </c>
      <c r="Q726" s="130">
        <v>7314</v>
      </c>
      <c r="R726" s="129">
        <v>18000</v>
      </c>
      <c r="S726" s="129">
        <v>3400</v>
      </c>
      <c r="T726" s="128" t="s">
        <v>2948</v>
      </c>
      <c r="U726" s="128" t="s">
        <v>4710</v>
      </c>
      <c r="V726" s="131">
        <v>73028</v>
      </c>
      <c r="W726" s="132"/>
    </row>
    <row r="727" spans="1:23" ht="30" customHeight="1" x14ac:dyDescent="0.3">
      <c r="A727" s="122">
        <v>738401</v>
      </c>
      <c r="B727" s="123" t="s">
        <v>2227</v>
      </c>
      <c r="C727" s="124" t="s">
        <v>4711</v>
      </c>
      <c r="D727" s="125" t="s">
        <v>2957</v>
      </c>
      <c r="E727" s="124" t="s">
        <v>2228</v>
      </c>
      <c r="F727" s="124" t="s">
        <v>4712</v>
      </c>
      <c r="G727" s="124" t="s">
        <v>2229</v>
      </c>
      <c r="H727" s="124" t="s">
        <v>5716</v>
      </c>
      <c r="I727" s="124" t="s">
        <v>2973</v>
      </c>
      <c r="J727" s="126">
        <v>73</v>
      </c>
      <c r="K727" s="127">
        <v>7384</v>
      </c>
      <c r="L727" s="124" t="s">
        <v>4626</v>
      </c>
      <c r="M727" s="128" t="s">
        <v>112</v>
      </c>
      <c r="N727" s="128"/>
      <c r="O727" s="129">
        <v>66.290000000000006</v>
      </c>
      <c r="P727" s="129">
        <v>0.67</v>
      </c>
      <c r="Q727" s="130">
        <v>7384</v>
      </c>
      <c r="R727" s="129">
        <v>15000</v>
      </c>
      <c r="S727" s="129">
        <v>300</v>
      </c>
      <c r="T727" s="128" t="s">
        <v>2948</v>
      </c>
      <c r="U727" s="128" t="s">
        <v>4713</v>
      </c>
      <c r="V727" s="131">
        <v>73070</v>
      </c>
      <c r="W727" s="132">
        <v>73066</v>
      </c>
    </row>
    <row r="728" spans="1:23" ht="30" customHeight="1" x14ac:dyDescent="0.3">
      <c r="A728" s="122">
        <v>738421</v>
      </c>
      <c r="B728" s="123" t="s">
        <v>2230</v>
      </c>
      <c r="C728" s="124" t="s">
        <v>2230</v>
      </c>
      <c r="D728" s="125" t="s">
        <v>2957</v>
      </c>
      <c r="E728" s="124" t="s">
        <v>2231</v>
      </c>
      <c r="F728" s="124"/>
      <c r="G728" s="124" t="s">
        <v>2232</v>
      </c>
      <c r="H728" s="124" t="s">
        <v>5716</v>
      </c>
      <c r="I728" s="124" t="s">
        <v>2973</v>
      </c>
      <c r="J728" s="126">
        <v>73</v>
      </c>
      <c r="K728" s="127">
        <v>7384</v>
      </c>
      <c r="L728" s="124" t="s">
        <v>4626</v>
      </c>
      <c r="M728" s="128" t="s">
        <v>112</v>
      </c>
      <c r="N728" s="128"/>
      <c r="O728" s="129">
        <v>66.290000000000006</v>
      </c>
      <c r="P728" s="129">
        <v>0.67</v>
      </c>
      <c r="Q728" s="130">
        <v>7384</v>
      </c>
      <c r="R728" s="129">
        <v>15000</v>
      </c>
      <c r="S728" s="129">
        <v>300</v>
      </c>
      <c r="T728" s="128" t="s">
        <v>2948</v>
      </c>
      <c r="U728" s="128" t="s">
        <v>4714</v>
      </c>
      <c r="V728" s="131">
        <v>73056</v>
      </c>
      <c r="W728" s="132">
        <v>74093</v>
      </c>
    </row>
    <row r="729" spans="1:23" ht="30" customHeight="1" x14ac:dyDescent="0.3">
      <c r="A729" s="122">
        <v>738499</v>
      </c>
      <c r="B729" s="123" t="s">
        <v>2233</v>
      </c>
      <c r="C729" s="124" t="s">
        <v>4715</v>
      </c>
      <c r="D729" s="125" t="s">
        <v>2957</v>
      </c>
      <c r="E729" s="124" t="s">
        <v>2234</v>
      </c>
      <c r="F729" s="124" t="s">
        <v>4716</v>
      </c>
      <c r="G729" s="124" t="s">
        <v>2235</v>
      </c>
      <c r="H729" s="124" t="s">
        <v>5716</v>
      </c>
      <c r="I729" s="124" t="s">
        <v>2973</v>
      </c>
      <c r="J729" s="126">
        <v>73</v>
      </c>
      <c r="K729" s="127">
        <v>7384</v>
      </c>
      <c r="L729" s="124" t="s">
        <v>4626</v>
      </c>
      <c r="M729" s="128" t="s">
        <v>112</v>
      </c>
      <c r="N729" s="128"/>
      <c r="O729" s="129">
        <v>66.290000000000006</v>
      </c>
      <c r="P729" s="129">
        <v>0.67</v>
      </c>
      <c r="Q729" s="130">
        <v>7384</v>
      </c>
      <c r="R729" s="129">
        <v>15000</v>
      </c>
      <c r="S729" s="129">
        <v>300</v>
      </c>
      <c r="T729" s="128" t="s">
        <v>2948</v>
      </c>
      <c r="U729" s="128" t="s">
        <v>4717</v>
      </c>
      <c r="V729" s="131">
        <v>73070</v>
      </c>
      <c r="W729" s="132">
        <v>73066</v>
      </c>
    </row>
    <row r="730" spans="1:23" ht="30" customHeight="1" x14ac:dyDescent="0.3">
      <c r="A730" s="122">
        <v>738521</v>
      </c>
      <c r="B730" s="123" t="s">
        <v>2236</v>
      </c>
      <c r="C730" s="124" t="s">
        <v>4718</v>
      </c>
      <c r="D730" s="125" t="s">
        <v>3017</v>
      </c>
      <c r="E730" s="124" t="s">
        <v>2237</v>
      </c>
      <c r="F730" s="124" t="s">
        <v>4719</v>
      </c>
      <c r="G730" s="124" t="s">
        <v>2238</v>
      </c>
      <c r="H730" s="124" t="s">
        <v>5716</v>
      </c>
      <c r="I730" s="124" t="s">
        <v>2973</v>
      </c>
      <c r="J730" s="126">
        <v>73</v>
      </c>
      <c r="K730" s="127">
        <v>7385</v>
      </c>
      <c r="L730" s="124" t="s">
        <v>4720</v>
      </c>
      <c r="M730" s="128" t="s">
        <v>112</v>
      </c>
      <c r="N730" s="128"/>
      <c r="O730" s="129">
        <v>260.2</v>
      </c>
      <c r="P730" s="129">
        <v>7.21</v>
      </c>
      <c r="Q730" s="130">
        <v>7385</v>
      </c>
      <c r="R730" s="129">
        <v>11000</v>
      </c>
      <c r="S730" s="129">
        <v>540</v>
      </c>
      <c r="T730" s="128" t="s">
        <v>2948</v>
      </c>
      <c r="U730" s="128" t="s">
        <v>4721</v>
      </c>
      <c r="V730" s="131">
        <v>73075</v>
      </c>
      <c r="W730" s="132" t="s">
        <v>4722</v>
      </c>
    </row>
    <row r="731" spans="1:23" ht="30" customHeight="1" x14ac:dyDescent="0.3">
      <c r="A731" s="122">
        <v>740111</v>
      </c>
      <c r="B731" s="123" t="s">
        <v>2239</v>
      </c>
      <c r="C731" s="124" t="s">
        <v>2239</v>
      </c>
      <c r="D731" s="125" t="s">
        <v>3017</v>
      </c>
      <c r="E731" s="124" t="s">
        <v>2240</v>
      </c>
      <c r="F731" s="124"/>
      <c r="G731" s="124" t="s">
        <v>2241</v>
      </c>
      <c r="H731" s="124" t="s">
        <v>5985</v>
      </c>
      <c r="I731" s="124" t="s">
        <v>2973</v>
      </c>
      <c r="J731" s="126">
        <v>73</v>
      </c>
      <c r="K731" s="127">
        <v>7346</v>
      </c>
      <c r="L731" s="124" t="s">
        <v>4723</v>
      </c>
      <c r="M731" s="128" t="s">
        <v>112</v>
      </c>
      <c r="N731" s="128"/>
      <c r="O731" s="129">
        <v>164.93</v>
      </c>
      <c r="P731" s="129">
        <v>3.89</v>
      </c>
      <c r="Q731" s="130">
        <v>7346</v>
      </c>
      <c r="R731" s="129">
        <v>240000</v>
      </c>
      <c r="S731" s="129">
        <v>20000</v>
      </c>
      <c r="T731" s="128" t="s">
        <v>2948</v>
      </c>
      <c r="U731" s="128" t="s">
        <v>4724</v>
      </c>
      <c r="V731" s="131"/>
      <c r="W731" s="132" t="s">
        <v>4725</v>
      </c>
    </row>
    <row r="732" spans="1:23" ht="30" customHeight="1" x14ac:dyDescent="0.3">
      <c r="A732" s="122">
        <v>740153</v>
      </c>
      <c r="B732" s="123" t="s">
        <v>2242</v>
      </c>
      <c r="C732" s="124" t="s">
        <v>2242</v>
      </c>
      <c r="D732" s="125" t="s">
        <v>3017</v>
      </c>
      <c r="E732" s="124" t="s">
        <v>2243</v>
      </c>
      <c r="F732" s="124"/>
      <c r="G732" s="124" t="s">
        <v>2244</v>
      </c>
      <c r="H732" s="124" t="s">
        <v>5993</v>
      </c>
      <c r="I732" s="124" t="s">
        <v>2973</v>
      </c>
      <c r="J732" s="126">
        <v>73</v>
      </c>
      <c r="K732" s="127">
        <v>7347</v>
      </c>
      <c r="L732" s="124" t="s">
        <v>4726</v>
      </c>
      <c r="M732" s="128" t="s">
        <v>112</v>
      </c>
      <c r="N732" s="128"/>
      <c r="O732" s="129">
        <v>340.27</v>
      </c>
      <c r="P732" s="129">
        <v>3.62</v>
      </c>
      <c r="Q732" s="130">
        <v>7347</v>
      </c>
      <c r="R732" s="129">
        <v>24000</v>
      </c>
      <c r="S732" s="129">
        <v>2000</v>
      </c>
      <c r="T732" s="128" t="s">
        <v>2948</v>
      </c>
      <c r="U732" s="128" t="s">
        <v>4727</v>
      </c>
      <c r="V732" s="131">
        <v>74006</v>
      </c>
      <c r="W732" s="132">
        <v>74018</v>
      </c>
    </row>
    <row r="733" spans="1:23" ht="30" customHeight="1" x14ac:dyDescent="0.3">
      <c r="A733" s="122">
        <v>740155</v>
      </c>
      <c r="B733" s="123" t="s">
        <v>2245</v>
      </c>
      <c r="C733" s="124" t="s">
        <v>2245</v>
      </c>
      <c r="D733" s="125" t="s">
        <v>3017</v>
      </c>
      <c r="E733" s="124" t="s">
        <v>2246</v>
      </c>
      <c r="F733" s="124"/>
      <c r="G733" s="124" t="s">
        <v>2247</v>
      </c>
      <c r="H733" s="124" t="s">
        <v>5993</v>
      </c>
      <c r="I733" s="124" t="s">
        <v>2973</v>
      </c>
      <c r="J733" s="126">
        <v>73</v>
      </c>
      <c r="K733" s="127">
        <v>7347</v>
      </c>
      <c r="L733" s="124" t="s">
        <v>4726</v>
      </c>
      <c r="M733" s="128" t="s">
        <v>112</v>
      </c>
      <c r="N733" s="128"/>
      <c r="O733" s="129">
        <v>340.27</v>
      </c>
      <c r="P733" s="129">
        <v>3.62</v>
      </c>
      <c r="Q733" s="130">
        <v>7347</v>
      </c>
      <c r="R733" s="129">
        <v>24000</v>
      </c>
      <c r="S733" s="129">
        <v>2000</v>
      </c>
      <c r="T733" s="128" t="s">
        <v>2948</v>
      </c>
      <c r="U733" s="128" t="s">
        <v>4728</v>
      </c>
      <c r="V733" s="131">
        <v>74023</v>
      </c>
      <c r="W733" s="132">
        <v>74019</v>
      </c>
    </row>
    <row r="734" spans="1:23" ht="30" customHeight="1" x14ac:dyDescent="0.3">
      <c r="A734" s="122">
        <v>740253</v>
      </c>
      <c r="B734" s="123" t="s">
        <v>2248</v>
      </c>
      <c r="C734" s="124" t="s">
        <v>4729</v>
      </c>
      <c r="D734" s="125" t="s">
        <v>3017</v>
      </c>
      <c r="E734" s="124" t="s">
        <v>2249</v>
      </c>
      <c r="F734" s="124"/>
      <c r="G734" s="124" t="s">
        <v>2250</v>
      </c>
      <c r="H734" s="124" t="s">
        <v>5957</v>
      </c>
      <c r="I734" s="124" t="s">
        <v>5994</v>
      </c>
      <c r="J734" s="126">
        <v>73</v>
      </c>
      <c r="K734" s="127">
        <v>7372</v>
      </c>
      <c r="L734" s="124" t="s">
        <v>5995</v>
      </c>
      <c r="M734" s="128" t="s">
        <v>112</v>
      </c>
      <c r="N734" s="128"/>
      <c r="O734" s="129">
        <v>260.92</v>
      </c>
      <c r="P734" s="129">
        <v>5.95</v>
      </c>
      <c r="Q734" s="130">
        <v>7372</v>
      </c>
      <c r="R734" s="129">
        <v>35000</v>
      </c>
      <c r="S734" s="129">
        <v>7000</v>
      </c>
      <c r="T734" s="128" t="s">
        <v>2948</v>
      </c>
      <c r="U734" s="128" t="s">
        <v>4730</v>
      </c>
      <c r="V734" s="131">
        <v>74033</v>
      </c>
      <c r="W734" s="132">
        <v>74025</v>
      </c>
    </row>
    <row r="735" spans="1:23" ht="30" customHeight="1" x14ac:dyDescent="0.3">
      <c r="A735" s="122">
        <v>740255</v>
      </c>
      <c r="B735" s="123" t="s">
        <v>2251</v>
      </c>
      <c r="C735" s="124" t="s">
        <v>2251</v>
      </c>
      <c r="D735" s="125" t="s">
        <v>3017</v>
      </c>
      <c r="E735" s="124" t="s">
        <v>2252</v>
      </c>
      <c r="F735" s="124"/>
      <c r="G735" s="124" t="s">
        <v>2253</v>
      </c>
      <c r="H735" s="124" t="s">
        <v>5993</v>
      </c>
      <c r="I735" s="124" t="s">
        <v>5983</v>
      </c>
      <c r="J735" s="126">
        <v>73</v>
      </c>
      <c r="K735" s="127">
        <v>7340</v>
      </c>
      <c r="L735" s="124" t="s">
        <v>4731</v>
      </c>
      <c r="M735" s="128" t="s">
        <v>112</v>
      </c>
      <c r="N735" s="128"/>
      <c r="O735" s="129">
        <v>126.79</v>
      </c>
      <c r="P735" s="129">
        <v>5.53</v>
      </c>
      <c r="Q735" s="130">
        <v>7340</v>
      </c>
      <c r="R735" s="129">
        <v>24000</v>
      </c>
      <c r="S735" s="129">
        <v>4000</v>
      </c>
      <c r="T735" s="128" t="s">
        <v>2948</v>
      </c>
      <c r="U735" s="128" t="s">
        <v>4732</v>
      </c>
      <c r="V735" s="131">
        <v>74078</v>
      </c>
      <c r="W735" s="132">
        <v>74034</v>
      </c>
    </row>
    <row r="736" spans="1:23" ht="30" customHeight="1" x14ac:dyDescent="0.3">
      <c r="A736" s="122">
        <v>740262</v>
      </c>
      <c r="B736" s="123" t="s">
        <v>2254</v>
      </c>
      <c r="C736" s="124" t="s">
        <v>2254</v>
      </c>
      <c r="D736" s="125" t="s">
        <v>3017</v>
      </c>
      <c r="E736" s="124" t="s">
        <v>2255</v>
      </c>
      <c r="F736" s="124"/>
      <c r="G736" s="124" t="s">
        <v>138</v>
      </c>
      <c r="H736" s="124" t="s">
        <v>5985</v>
      </c>
      <c r="I736" s="124" t="s">
        <v>2973</v>
      </c>
      <c r="J736" s="126">
        <v>73</v>
      </c>
      <c r="K736" s="127">
        <v>7346</v>
      </c>
      <c r="L736" s="124" t="s">
        <v>4723</v>
      </c>
      <c r="M736" s="128" t="s">
        <v>112</v>
      </c>
      <c r="N736" s="128"/>
      <c r="O736" s="129">
        <v>164.93</v>
      </c>
      <c r="P736" s="129">
        <v>3.89</v>
      </c>
      <c r="Q736" s="130">
        <v>7346</v>
      </c>
      <c r="R736" s="129">
        <v>240000</v>
      </c>
      <c r="S736" s="129">
        <v>20000</v>
      </c>
      <c r="T736" s="128" t="s">
        <v>2948</v>
      </c>
      <c r="U736" s="128" t="s">
        <v>4733</v>
      </c>
      <c r="V736" s="131">
        <v>74058</v>
      </c>
      <c r="W736" s="132">
        <v>74009</v>
      </c>
    </row>
    <row r="737" spans="1:23" ht="30" customHeight="1" x14ac:dyDescent="0.3">
      <c r="A737" s="122">
        <v>740266</v>
      </c>
      <c r="B737" s="123" t="s">
        <v>2256</v>
      </c>
      <c r="C737" s="124" t="s">
        <v>2256</v>
      </c>
      <c r="D737" s="125" t="s">
        <v>3017</v>
      </c>
      <c r="E737" s="124" t="s">
        <v>2257</v>
      </c>
      <c r="F737" s="124"/>
      <c r="G737" s="124" t="s">
        <v>2258</v>
      </c>
      <c r="H737" s="124" t="s">
        <v>5996</v>
      </c>
      <c r="I737" s="124" t="s">
        <v>2973</v>
      </c>
      <c r="J737" s="126">
        <v>73</v>
      </c>
      <c r="K737" s="127">
        <v>7349</v>
      </c>
      <c r="L737" s="124" t="s">
        <v>4734</v>
      </c>
      <c r="M737" s="128" t="s">
        <v>112</v>
      </c>
      <c r="N737" s="128"/>
      <c r="O737" s="129">
        <v>185.4</v>
      </c>
      <c r="P737" s="129">
        <v>2.44</v>
      </c>
      <c r="Q737" s="130">
        <v>7349</v>
      </c>
      <c r="R737" s="129">
        <v>130000</v>
      </c>
      <c r="S737" s="129">
        <v>52000</v>
      </c>
      <c r="T737" s="128" t="s">
        <v>2948</v>
      </c>
      <c r="U737" s="128" t="s">
        <v>4735</v>
      </c>
      <c r="V737" s="131">
        <v>74021</v>
      </c>
      <c r="W737" s="132">
        <v>74023</v>
      </c>
    </row>
    <row r="738" spans="1:23" ht="30" customHeight="1" x14ac:dyDescent="0.3">
      <c r="A738" s="122">
        <v>740267</v>
      </c>
      <c r="B738" s="123" t="s">
        <v>2259</v>
      </c>
      <c r="C738" s="124" t="s">
        <v>4736</v>
      </c>
      <c r="D738" s="125" t="s">
        <v>3017</v>
      </c>
      <c r="E738" s="124" t="s">
        <v>2260</v>
      </c>
      <c r="F738" s="124" t="s">
        <v>4737</v>
      </c>
      <c r="G738" s="124" t="s">
        <v>2261</v>
      </c>
      <c r="H738" s="124" t="s">
        <v>5985</v>
      </c>
      <c r="I738" s="124" t="s">
        <v>2973</v>
      </c>
      <c r="J738" s="126">
        <v>73</v>
      </c>
      <c r="K738" s="127">
        <v>7346</v>
      </c>
      <c r="L738" s="124" t="s">
        <v>4723</v>
      </c>
      <c r="M738" s="128" t="s">
        <v>112</v>
      </c>
      <c r="N738" s="128"/>
      <c r="O738" s="129">
        <v>164.93</v>
      </c>
      <c r="P738" s="129">
        <v>3.89</v>
      </c>
      <c r="Q738" s="130">
        <v>7346</v>
      </c>
      <c r="R738" s="129">
        <v>240000</v>
      </c>
      <c r="S738" s="129">
        <v>20000</v>
      </c>
      <c r="T738" s="128" t="s">
        <v>2948</v>
      </c>
      <c r="U738" s="128" t="s">
        <v>4738</v>
      </c>
      <c r="V738" s="131">
        <v>74058</v>
      </c>
      <c r="W738" s="132">
        <v>74009</v>
      </c>
    </row>
    <row r="739" spans="1:23" ht="30" customHeight="1" x14ac:dyDescent="0.3">
      <c r="A739" s="122">
        <v>740269</v>
      </c>
      <c r="B739" s="123" t="s">
        <v>2262</v>
      </c>
      <c r="C739" s="124" t="s">
        <v>4739</v>
      </c>
      <c r="D739" s="125" t="s">
        <v>3017</v>
      </c>
      <c r="E739" s="124" t="s">
        <v>2263</v>
      </c>
      <c r="F739" s="124"/>
      <c r="G739" s="124" t="s">
        <v>2264</v>
      </c>
      <c r="H739" s="124" t="s">
        <v>5985</v>
      </c>
      <c r="I739" s="124" t="s">
        <v>2973</v>
      </c>
      <c r="J739" s="126">
        <v>73</v>
      </c>
      <c r="K739" s="127">
        <v>7346</v>
      </c>
      <c r="L739" s="124" t="s">
        <v>4723</v>
      </c>
      <c r="M739" s="128" t="s">
        <v>112</v>
      </c>
      <c r="N739" s="128"/>
      <c r="O739" s="129">
        <v>164.93</v>
      </c>
      <c r="P739" s="129">
        <v>3.89</v>
      </c>
      <c r="Q739" s="130">
        <v>7346</v>
      </c>
      <c r="R739" s="129">
        <v>240000</v>
      </c>
      <c r="S739" s="129">
        <v>20000</v>
      </c>
      <c r="T739" s="128" t="s">
        <v>2948</v>
      </c>
      <c r="U739" s="128" t="s">
        <v>4740</v>
      </c>
      <c r="V739" s="131">
        <v>74058</v>
      </c>
      <c r="W739" s="132">
        <v>74071</v>
      </c>
    </row>
    <row r="740" spans="1:23" ht="30" customHeight="1" x14ac:dyDescent="0.3">
      <c r="A740" s="122">
        <v>740270</v>
      </c>
      <c r="B740" s="123" t="s">
        <v>2265</v>
      </c>
      <c r="C740" s="124" t="s">
        <v>2265</v>
      </c>
      <c r="D740" s="125" t="s">
        <v>3017</v>
      </c>
      <c r="E740" s="124" t="s">
        <v>2266</v>
      </c>
      <c r="F740" s="124"/>
      <c r="G740" s="124" t="s">
        <v>2267</v>
      </c>
      <c r="H740" s="124" t="s">
        <v>5936</v>
      </c>
      <c r="I740" s="124" t="s">
        <v>2973</v>
      </c>
      <c r="J740" s="126">
        <v>53</v>
      </c>
      <c r="K740" s="127">
        <v>5304</v>
      </c>
      <c r="L740" s="124" t="s">
        <v>4340</v>
      </c>
      <c r="M740" s="128" t="s">
        <v>112</v>
      </c>
      <c r="N740" s="128"/>
      <c r="O740" s="129">
        <v>795</v>
      </c>
      <c r="P740" s="129">
        <v>4.32</v>
      </c>
      <c r="Q740" s="130">
        <v>5304</v>
      </c>
      <c r="R740" s="129">
        <v>22000</v>
      </c>
      <c r="S740" s="129">
        <v>2800</v>
      </c>
      <c r="T740" s="128" t="s">
        <v>2948</v>
      </c>
      <c r="U740" s="128" t="s">
        <v>4741</v>
      </c>
      <c r="V740" s="131">
        <v>53043</v>
      </c>
      <c r="W740" s="132">
        <v>53045</v>
      </c>
    </row>
    <row r="741" spans="1:23" ht="30" customHeight="1" x14ac:dyDescent="0.3">
      <c r="A741" s="122">
        <v>740315</v>
      </c>
      <c r="B741" s="123" t="s">
        <v>2268</v>
      </c>
      <c r="C741" s="124" t="s">
        <v>4742</v>
      </c>
      <c r="D741" s="125" t="s">
        <v>3017</v>
      </c>
      <c r="E741" s="124" t="s">
        <v>2269</v>
      </c>
      <c r="F741" s="124"/>
      <c r="G741" s="124" t="s">
        <v>2270</v>
      </c>
      <c r="H741" s="124" t="s">
        <v>5957</v>
      </c>
      <c r="I741" s="124" t="s">
        <v>5981</v>
      </c>
      <c r="J741" s="126">
        <v>74</v>
      </c>
      <c r="K741" s="127">
        <v>7414</v>
      </c>
      <c r="L741" s="124" t="s">
        <v>4743</v>
      </c>
      <c r="M741" s="128" t="s">
        <v>112</v>
      </c>
      <c r="N741" s="128"/>
      <c r="O741" s="129">
        <v>214.63</v>
      </c>
      <c r="P741" s="129">
        <v>6.7</v>
      </c>
      <c r="Q741" s="130">
        <v>7414</v>
      </c>
      <c r="R741" s="129">
        <v>23000</v>
      </c>
      <c r="S741" s="129">
        <v>2800</v>
      </c>
      <c r="T741" s="128" t="s">
        <v>2948</v>
      </c>
      <c r="U741" s="128" t="s">
        <v>4744</v>
      </c>
      <c r="V741" s="131">
        <v>74085</v>
      </c>
      <c r="W741" s="132"/>
    </row>
    <row r="742" spans="1:23" ht="30" customHeight="1" x14ac:dyDescent="0.3">
      <c r="A742" s="122">
        <v>740316</v>
      </c>
      <c r="B742" s="123" t="s">
        <v>2271</v>
      </c>
      <c r="C742" s="124" t="s">
        <v>2271</v>
      </c>
      <c r="D742" s="125" t="s">
        <v>3017</v>
      </c>
      <c r="E742" s="124" t="s">
        <v>2272</v>
      </c>
      <c r="F742" s="124"/>
      <c r="G742" s="124" t="s">
        <v>2273</v>
      </c>
      <c r="H742" s="124" t="s">
        <v>5957</v>
      </c>
      <c r="I742" s="124" t="s">
        <v>5981</v>
      </c>
      <c r="J742" s="126">
        <v>74</v>
      </c>
      <c r="K742" s="127">
        <v>7417</v>
      </c>
      <c r="L742" s="124" t="s">
        <v>4745</v>
      </c>
      <c r="M742" s="128" t="s">
        <v>112</v>
      </c>
      <c r="N742" s="128"/>
      <c r="O742" s="129">
        <v>276.86</v>
      </c>
      <c r="P742" s="129">
        <v>6.79</v>
      </c>
      <c r="Q742" s="130">
        <v>7417</v>
      </c>
      <c r="R742" s="129">
        <v>43000</v>
      </c>
      <c r="S742" s="129">
        <v>7400</v>
      </c>
      <c r="T742" s="128" t="s">
        <v>2948</v>
      </c>
      <c r="U742" s="128" t="s">
        <v>4746</v>
      </c>
      <c r="V742" s="131">
        <v>74068</v>
      </c>
      <c r="W742" s="132">
        <v>74042</v>
      </c>
    </row>
    <row r="743" spans="1:23" ht="30" customHeight="1" x14ac:dyDescent="0.3">
      <c r="A743" s="122">
        <v>740317</v>
      </c>
      <c r="B743" s="123" t="s">
        <v>2274</v>
      </c>
      <c r="C743" s="124" t="s">
        <v>4747</v>
      </c>
      <c r="D743" s="125" t="s">
        <v>3017</v>
      </c>
      <c r="E743" s="124" t="s">
        <v>2275</v>
      </c>
      <c r="F743" s="124"/>
      <c r="G743" s="124" t="s">
        <v>2276</v>
      </c>
      <c r="H743" s="124" t="s">
        <v>5957</v>
      </c>
      <c r="I743" s="124" t="s">
        <v>5981</v>
      </c>
      <c r="J743" s="126">
        <v>74</v>
      </c>
      <c r="K743" s="127">
        <v>7414</v>
      </c>
      <c r="L743" s="124" t="s">
        <v>4743</v>
      </c>
      <c r="M743" s="128" t="s">
        <v>112</v>
      </c>
      <c r="N743" s="128"/>
      <c r="O743" s="129">
        <v>214.63</v>
      </c>
      <c r="P743" s="129">
        <v>6.7</v>
      </c>
      <c r="Q743" s="130">
        <v>7414</v>
      </c>
      <c r="R743" s="129">
        <v>23000</v>
      </c>
      <c r="S743" s="129">
        <v>2800</v>
      </c>
      <c r="T743" s="128" t="s">
        <v>2948</v>
      </c>
      <c r="U743" s="128" t="s">
        <v>4748</v>
      </c>
      <c r="V743" s="131">
        <v>74085</v>
      </c>
      <c r="W743" s="132">
        <v>74075</v>
      </c>
    </row>
    <row r="744" spans="1:23" ht="30" customHeight="1" x14ac:dyDescent="0.3">
      <c r="A744" s="122">
        <v>740320</v>
      </c>
      <c r="B744" s="123" t="s">
        <v>2277</v>
      </c>
      <c r="C744" s="124" t="s">
        <v>4749</v>
      </c>
      <c r="D744" s="125" t="s">
        <v>3017</v>
      </c>
      <c r="E744" s="124" t="s">
        <v>5670</v>
      </c>
      <c r="F744" s="124"/>
      <c r="G744" s="124" t="s">
        <v>138</v>
      </c>
      <c r="H744" s="124" t="e">
        <v>#N/A</v>
      </c>
      <c r="I744" s="124" t="e">
        <v>#N/A</v>
      </c>
      <c r="J744" s="128">
        <v>73</v>
      </c>
      <c r="K744" s="127">
        <v>7348</v>
      </c>
      <c r="L744" s="124" t="s">
        <v>4750</v>
      </c>
      <c r="M744" s="128" t="s">
        <v>112</v>
      </c>
      <c r="N744" s="128"/>
      <c r="O744" s="129">
        <v>114.82</v>
      </c>
      <c r="P744" s="129">
        <v>3.35</v>
      </c>
      <c r="Q744" s="30">
        <v>7348</v>
      </c>
      <c r="R744" s="129">
        <v>6300</v>
      </c>
      <c r="S744" s="129">
        <v>1700</v>
      </c>
      <c r="T744" s="128" t="s">
        <v>2948</v>
      </c>
      <c r="U744" s="128" t="s">
        <v>4751</v>
      </c>
      <c r="V744" s="131"/>
      <c r="W744" s="132"/>
    </row>
    <row r="745" spans="1:23" ht="30" customHeight="1" x14ac:dyDescent="0.3">
      <c r="A745" s="122">
        <v>740370</v>
      </c>
      <c r="B745" s="123" t="s">
        <v>2278</v>
      </c>
      <c r="C745" s="124" t="s">
        <v>4752</v>
      </c>
      <c r="D745" s="125" t="s">
        <v>3017</v>
      </c>
      <c r="E745" s="124" t="s">
        <v>5671</v>
      </c>
      <c r="F745" s="124"/>
      <c r="G745" s="124" t="s">
        <v>138</v>
      </c>
      <c r="H745" s="124" t="e">
        <v>#N/A</v>
      </c>
      <c r="I745" s="124" t="e">
        <v>#N/A</v>
      </c>
      <c r="J745" s="128">
        <v>74</v>
      </c>
      <c r="K745" s="127">
        <v>7446</v>
      </c>
      <c r="L745" s="124" t="s">
        <v>4753</v>
      </c>
      <c r="M745" s="128" t="s">
        <v>112</v>
      </c>
      <c r="N745" s="128"/>
      <c r="O745" s="129">
        <v>175.73</v>
      </c>
      <c r="P745" s="129">
        <v>5.1100000000000003</v>
      </c>
      <c r="Q745" s="30">
        <v>7446</v>
      </c>
      <c r="R745" s="129">
        <v>32000</v>
      </c>
      <c r="S745" s="129">
        <v>3000</v>
      </c>
      <c r="T745" s="128" t="s">
        <v>2948</v>
      </c>
      <c r="U745" s="128" t="s">
        <v>4754</v>
      </c>
      <c r="V745" s="131"/>
      <c r="W745" s="132"/>
    </row>
    <row r="746" spans="1:23" ht="30" customHeight="1" x14ac:dyDescent="0.3">
      <c r="A746" s="122">
        <v>740379</v>
      </c>
      <c r="B746" s="123" t="s">
        <v>2279</v>
      </c>
      <c r="C746" s="124" t="s">
        <v>4755</v>
      </c>
      <c r="D746" s="125" t="s">
        <v>3017</v>
      </c>
      <c r="E746" s="124" t="s">
        <v>2280</v>
      </c>
      <c r="F746" s="124" t="s">
        <v>4716</v>
      </c>
      <c r="G746" s="124" t="s">
        <v>2281</v>
      </c>
      <c r="H746" s="124" t="s">
        <v>5985</v>
      </c>
      <c r="I746" s="124" t="s">
        <v>2973</v>
      </c>
      <c r="J746" s="126">
        <v>73</v>
      </c>
      <c r="K746" s="127">
        <v>7346</v>
      </c>
      <c r="L746" s="124" t="s">
        <v>4723</v>
      </c>
      <c r="M746" s="128" t="s">
        <v>112</v>
      </c>
      <c r="N746" s="128"/>
      <c r="O746" s="129">
        <v>164.93</v>
      </c>
      <c r="P746" s="129">
        <v>3.89</v>
      </c>
      <c r="Q746" s="130">
        <v>7346</v>
      </c>
      <c r="R746" s="129">
        <v>240000</v>
      </c>
      <c r="S746" s="129">
        <v>20000</v>
      </c>
      <c r="T746" s="128" t="s">
        <v>2948</v>
      </c>
      <c r="U746" s="128" t="s">
        <v>4756</v>
      </c>
      <c r="V746" s="131">
        <v>74058</v>
      </c>
      <c r="W746" s="132">
        <v>74009</v>
      </c>
    </row>
    <row r="747" spans="1:23" ht="30" customHeight="1" x14ac:dyDescent="0.3">
      <c r="A747" s="122">
        <v>740381</v>
      </c>
      <c r="B747" s="123" t="s">
        <v>2282</v>
      </c>
      <c r="C747" s="124" t="s">
        <v>4757</v>
      </c>
      <c r="D747" s="125" t="s">
        <v>3017</v>
      </c>
      <c r="E747" s="124" t="s">
        <v>5672</v>
      </c>
      <c r="F747" s="124" t="s">
        <v>4758</v>
      </c>
      <c r="G747" s="124" t="s">
        <v>2283</v>
      </c>
      <c r="H747" s="124" t="s">
        <v>5985</v>
      </c>
      <c r="I747" s="124" t="s">
        <v>2973</v>
      </c>
      <c r="J747" s="126">
        <v>73</v>
      </c>
      <c r="K747" s="127">
        <v>7331</v>
      </c>
      <c r="L747" s="124" t="s">
        <v>4759</v>
      </c>
      <c r="M747" s="128" t="s">
        <v>112</v>
      </c>
      <c r="N747" s="128" t="s">
        <v>4658</v>
      </c>
      <c r="O747" s="129">
        <v>283.06</v>
      </c>
      <c r="P747" s="129">
        <v>7.21</v>
      </c>
      <c r="Q747" s="130">
        <v>7331</v>
      </c>
      <c r="R747" s="129">
        <v>26000</v>
      </c>
      <c r="S747" s="129">
        <v>4300</v>
      </c>
      <c r="T747" s="128" t="s">
        <v>2948</v>
      </c>
      <c r="U747" s="128" t="s">
        <v>4760</v>
      </c>
      <c r="V747" s="131" t="s">
        <v>4761</v>
      </c>
      <c r="W747" s="132">
        <v>74004</v>
      </c>
    </row>
    <row r="748" spans="1:23" ht="30" customHeight="1" x14ac:dyDescent="0.3">
      <c r="A748" s="122">
        <v>740382</v>
      </c>
      <c r="B748" s="123" t="s">
        <v>2284</v>
      </c>
      <c r="C748" s="124" t="s">
        <v>4762</v>
      </c>
      <c r="D748" s="125" t="s">
        <v>3017</v>
      </c>
      <c r="E748" s="124" t="s">
        <v>5673</v>
      </c>
      <c r="F748" s="124" t="s">
        <v>5997</v>
      </c>
      <c r="G748" s="124" t="s">
        <v>2285</v>
      </c>
      <c r="H748" s="124" t="s">
        <v>5985</v>
      </c>
      <c r="I748" s="124" t="s">
        <v>2973</v>
      </c>
      <c r="J748" s="126">
        <v>73</v>
      </c>
      <c r="K748" s="127">
        <v>7346</v>
      </c>
      <c r="L748" s="124" t="s">
        <v>4723</v>
      </c>
      <c r="M748" s="128" t="s">
        <v>112</v>
      </c>
      <c r="N748" s="128"/>
      <c r="O748" s="129">
        <v>164.93</v>
      </c>
      <c r="P748" s="129">
        <v>3.89</v>
      </c>
      <c r="Q748" s="130">
        <v>7346</v>
      </c>
      <c r="R748" s="129">
        <v>240000</v>
      </c>
      <c r="S748" s="129">
        <v>20000</v>
      </c>
      <c r="T748" s="128" t="s">
        <v>2948</v>
      </c>
      <c r="U748" s="128" t="s">
        <v>4763</v>
      </c>
      <c r="V748" s="131">
        <v>74050</v>
      </c>
      <c r="W748" s="132">
        <v>74002</v>
      </c>
    </row>
    <row r="749" spans="1:23" ht="30" customHeight="1" x14ac:dyDescent="0.3">
      <c r="A749" s="122">
        <v>740383</v>
      </c>
      <c r="B749" s="123" t="s">
        <v>2286</v>
      </c>
      <c r="C749" s="124" t="s">
        <v>4764</v>
      </c>
      <c r="D749" s="125" t="s">
        <v>3017</v>
      </c>
      <c r="E749" s="124" t="s">
        <v>2287</v>
      </c>
      <c r="F749" s="124" t="s">
        <v>4716</v>
      </c>
      <c r="G749" s="124" t="s">
        <v>2288</v>
      </c>
      <c r="H749" s="124" t="s">
        <v>5985</v>
      </c>
      <c r="I749" s="124" t="s">
        <v>2973</v>
      </c>
      <c r="J749" s="126">
        <v>73</v>
      </c>
      <c r="K749" s="127">
        <v>7345</v>
      </c>
      <c r="L749" s="124" t="s">
        <v>4765</v>
      </c>
      <c r="M749" s="128" t="s">
        <v>112</v>
      </c>
      <c r="N749" s="128"/>
      <c r="O749" s="129">
        <v>210.7</v>
      </c>
      <c r="P749" s="129">
        <v>5.13</v>
      </c>
      <c r="Q749" s="130">
        <v>7345</v>
      </c>
      <c r="R749" s="129">
        <v>18000</v>
      </c>
      <c r="S749" s="129">
        <v>4200</v>
      </c>
      <c r="T749" s="128" t="s">
        <v>2948</v>
      </c>
      <c r="U749" s="128" t="s">
        <v>4766</v>
      </c>
      <c r="V749" s="131">
        <v>74052</v>
      </c>
      <c r="W749" s="132">
        <v>74030</v>
      </c>
    </row>
    <row r="750" spans="1:23" ht="30" customHeight="1" x14ac:dyDescent="0.3">
      <c r="A750" s="122">
        <v>740384</v>
      </c>
      <c r="B750" s="123" t="s">
        <v>2289</v>
      </c>
      <c r="C750" s="124" t="s">
        <v>4767</v>
      </c>
      <c r="D750" s="125" t="s">
        <v>3017</v>
      </c>
      <c r="E750" s="124" t="s">
        <v>2290</v>
      </c>
      <c r="F750" s="124" t="s">
        <v>4716</v>
      </c>
      <c r="G750" s="124" t="s">
        <v>2291</v>
      </c>
      <c r="H750" s="124" t="s">
        <v>5985</v>
      </c>
      <c r="I750" s="124" t="s">
        <v>2973</v>
      </c>
      <c r="J750" s="126">
        <v>73</v>
      </c>
      <c r="K750" s="127">
        <v>7342</v>
      </c>
      <c r="L750" s="124" t="s">
        <v>4640</v>
      </c>
      <c r="M750" s="128" t="s">
        <v>112</v>
      </c>
      <c r="N750" s="128"/>
      <c r="O750" s="129">
        <v>187.29</v>
      </c>
      <c r="P750" s="129">
        <v>3.33</v>
      </c>
      <c r="Q750" s="130">
        <v>7342</v>
      </c>
      <c r="R750" s="129">
        <v>56000</v>
      </c>
      <c r="S750" s="129">
        <v>2800</v>
      </c>
      <c r="T750" s="128" t="s">
        <v>2948</v>
      </c>
      <c r="U750" s="128" t="s">
        <v>4768</v>
      </c>
      <c r="V750" s="131">
        <v>73030</v>
      </c>
      <c r="W750" s="132">
        <v>74013</v>
      </c>
    </row>
    <row r="751" spans="1:23" ht="30" customHeight="1" x14ac:dyDescent="0.3">
      <c r="A751" s="122">
        <v>740385</v>
      </c>
      <c r="B751" s="123" t="s">
        <v>2292</v>
      </c>
      <c r="C751" s="124" t="s">
        <v>4769</v>
      </c>
      <c r="D751" s="125" t="s">
        <v>3017</v>
      </c>
      <c r="E751" s="124" t="s">
        <v>2293</v>
      </c>
      <c r="F751" s="124" t="s">
        <v>4716</v>
      </c>
      <c r="G751" s="124" t="s">
        <v>2294</v>
      </c>
      <c r="H751" s="124" t="s">
        <v>5985</v>
      </c>
      <c r="I751" s="124" t="s">
        <v>2973</v>
      </c>
      <c r="J751" s="126">
        <v>73</v>
      </c>
      <c r="K751" s="127">
        <v>7387</v>
      </c>
      <c r="L751" s="124" t="s">
        <v>4770</v>
      </c>
      <c r="M751" s="128" t="s">
        <v>112</v>
      </c>
      <c r="N751" s="128"/>
      <c r="O751" s="129">
        <v>112</v>
      </c>
      <c r="P751" s="129">
        <v>5.37</v>
      </c>
      <c r="Q751" s="130">
        <v>7387</v>
      </c>
      <c r="R751" s="129">
        <v>39000</v>
      </c>
      <c r="S751" s="129">
        <v>7800</v>
      </c>
      <c r="T751" s="128" t="s">
        <v>2948</v>
      </c>
      <c r="U751" s="128" t="s">
        <v>4771</v>
      </c>
      <c r="V751" s="131">
        <v>74054</v>
      </c>
      <c r="W751" s="132">
        <v>74016</v>
      </c>
    </row>
    <row r="752" spans="1:23" ht="30" customHeight="1" x14ac:dyDescent="0.3">
      <c r="A752" s="122">
        <v>740386</v>
      </c>
      <c r="B752" s="123" t="s">
        <v>2295</v>
      </c>
      <c r="C752" s="124" t="s">
        <v>4772</v>
      </c>
      <c r="D752" s="125" t="s">
        <v>3017</v>
      </c>
      <c r="E752" s="124" t="s">
        <v>2296</v>
      </c>
      <c r="F752" s="124" t="s">
        <v>4773</v>
      </c>
      <c r="G752" s="124" t="s">
        <v>2297</v>
      </c>
      <c r="H752" s="124" t="s">
        <v>5985</v>
      </c>
      <c r="I752" s="124" t="s">
        <v>2973</v>
      </c>
      <c r="J752" s="126">
        <v>73</v>
      </c>
      <c r="K752" s="127">
        <v>7387</v>
      </c>
      <c r="L752" s="124" t="s">
        <v>4770</v>
      </c>
      <c r="M752" s="128" t="s">
        <v>112</v>
      </c>
      <c r="N752" s="128"/>
      <c r="O752" s="129">
        <v>112</v>
      </c>
      <c r="P752" s="129">
        <v>5.37</v>
      </c>
      <c r="Q752" s="130">
        <v>7387</v>
      </c>
      <c r="R752" s="129">
        <v>39000</v>
      </c>
      <c r="S752" s="129">
        <v>7800</v>
      </c>
      <c r="T752" s="128" t="s">
        <v>2948</v>
      </c>
      <c r="U752" s="128" t="s">
        <v>4774</v>
      </c>
      <c r="V752" s="131"/>
      <c r="W752" s="132">
        <v>74003</v>
      </c>
    </row>
    <row r="753" spans="1:23" ht="30" customHeight="1" x14ac:dyDescent="0.3">
      <c r="A753" s="122">
        <v>740387</v>
      </c>
      <c r="B753" s="123" t="s">
        <v>2298</v>
      </c>
      <c r="C753" s="124" t="s">
        <v>4775</v>
      </c>
      <c r="D753" s="125" t="s">
        <v>3017</v>
      </c>
      <c r="E753" s="124" t="s">
        <v>2299</v>
      </c>
      <c r="F753" s="124" t="s">
        <v>4716</v>
      </c>
      <c r="G753" s="124" t="s">
        <v>2300</v>
      </c>
      <c r="H753" s="124" t="s">
        <v>5985</v>
      </c>
      <c r="I753" s="124" t="s">
        <v>2973</v>
      </c>
      <c r="J753" s="126">
        <v>73</v>
      </c>
      <c r="K753" s="127">
        <v>7388</v>
      </c>
      <c r="L753" s="124" t="s">
        <v>4776</v>
      </c>
      <c r="M753" s="128" t="s">
        <v>112</v>
      </c>
      <c r="N753" s="128"/>
      <c r="O753" s="129">
        <v>255.75</v>
      </c>
      <c r="P753" s="129">
        <v>2.5</v>
      </c>
      <c r="Q753" s="130">
        <v>7388</v>
      </c>
      <c r="R753" s="129">
        <v>470000</v>
      </c>
      <c r="S753" s="129">
        <v>58000</v>
      </c>
      <c r="T753" s="128" t="s">
        <v>2948</v>
      </c>
      <c r="U753" s="128" t="s">
        <v>4777</v>
      </c>
      <c r="V753" s="131">
        <v>74055</v>
      </c>
      <c r="W753" s="132">
        <v>74086</v>
      </c>
    </row>
    <row r="754" spans="1:23" ht="30" customHeight="1" x14ac:dyDescent="0.3">
      <c r="A754" s="122">
        <v>740388</v>
      </c>
      <c r="B754" s="123" t="s">
        <v>2301</v>
      </c>
      <c r="C754" s="124" t="s">
        <v>4778</v>
      </c>
      <c r="D754" s="125" t="s">
        <v>3017</v>
      </c>
      <c r="E754" s="124" t="s">
        <v>2302</v>
      </c>
      <c r="F754" s="124" t="s">
        <v>4716</v>
      </c>
      <c r="G754" s="124" t="s">
        <v>2303</v>
      </c>
      <c r="H754" s="124" t="s">
        <v>5985</v>
      </c>
      <c r="I754" s="124" t="s">
        <v>2973</v>
      </c>
      <c r="J754" s="126">
        <v>73</v>
      </c>
      <c r="K754" s="127">
        <v>7346</v>
      </c>
      <c r="L754" s="124" t="s">
        <v>4723</v>
      </c>
      <c r="M754" s="128" t="s">
        <v>112</v>
      </c>
      <c r="N754" s="128"/>
      <c r="O754" s="129">
        <v>164.93</v>
      </c>
      <c r="P754" s="129">
        <v>3.89</v>
      </c>
      <c r="Q754" s="130">
        <v>7346</v>
      </c>
      <c r="R754" s="129">
        <v>240000</v>
      </c>
      <c r="S754" s="129">
        <v>20000</v>
      </c>
      <c r="T754" s="128" t="s">
        <v>2948</v>
      </c>
      <c r="U754" s="128" t="s">
        <v>4779</v>
      </c>
      <c r="V754" s="131">
        <v>74053</v>
      </c>
      <c r="W754" s="132">
        <v>74011</v>
      </c>
    </row>
    <row r="755" spans="1:23" ht="30" customHeight="1" x14ac:dyDescent="0.3">
      <c r="A755" s="122">
        <v>740389</v>
      </c>
      <c r="B755" s="123" t="s">
        <v>2304</v>
      </c>
      <c r="C755" s="124" t="s">
        <v>4780</v>
      </c>
      <c r="D755" s="125" t="s">
        <v>3017</v>
      </c>
      <c r="E755" s="124" t="s">
        <v>2305</v>
      </c>
      <c r="F755" s="124" t="s">
        <v>4716</v>
      </c>
      <c r="G755" s="124" t="s">
        <v>2306</v>
      </c>
      <c r="H755" s="124" t="s">
        <v>5985</v>
      </c>
      <c r="I755" s="124" t="s">
        <v>2973</v>
      </c>
      <c r="J755" s="126">
        <v>73</v>
      </c>
      <c r="K755" s="127">
        <v>7346</v>
      </c>
      <c r="L755" s="124" t="s">
        <v>4723</v>
      </c>
      <c r="M755" s="128" t="s">
        <v>112</v>
      </c>
      <c r="N755" s="128"/>
      <c r="O755" s="129">
        <v>164.93</v>
      </c>
      <c r="P755" s="129">
        <v>3.89</v>
      </c>
      <c r="Q755" s="130">
        <v>7346</v>
      </c>
      <c r="R755" s="129">
        <v>240000</v>
      </c>
      <c r="S755" s="129">
        <v>20000</v>
      </c>
      <c r="T755" s="128" t="s">
        <v>2948</v>
      </c>
      <c r="U755" s="128" t="s">
        <v>4781</v>
      </c>
      <c r="V755" s="131">
        <v>74056</v>
      </c>
      <c r="W755" s="132">
        <v>74009</v>
      </c>
    </row>
    <row r="756" spans="1:23" ht="30" customHeight="1" x14ac:dyDescent="0.3">
      <c r="A756" s="122">
        <v>740396</v>
      </c>
      <c r="B756" s="123" t="s">
        <v>2307</v>
      </c>
      <c r="C756" s="124" t="s">
        <v>4782</v>
      </c>
      <c r="D756" s="125" t="s">
        <v>3017</v>
      </c>
      <c r="E756" s="124" t="s">
        <v>2308</v>
      </c>
      <c r="F756" s="124" t="s">
        <v>4716</v>
      </c>
      <c r="G756" s="124" t="s">
        <v>2309</v>
      </c>
      <c r="H756" s="124" t="s">
        <v>5985</v>
      </c>
      <c r="I756" s="124" t="s">
        <v>2973</v>
      </c>
      <c r="J756" s="126">
        <v>73</v>
      </c>
      <c r="K756" s="127">
        <v>7387</v>
      </c>
      <c r="L756" s="124" t="s">
        <v>4770</v>
      </c>
      <c r="M756" s="128" t="s">
        <v>112</v>
      </c>
      <c r="N756" s="128"/>
      <c r="O756" s="129">
        <v>112</v>
      </c>
      <c r="P756" s="129">
        <v>5.37</v>
      </c>
      <c r="Q756" s="130">
        <v>7387</v>
      </c>
      <c r="R756" s="129">
        <v>39000</v>
      </c>
      <c r="S756" s="129">
        <v>7800</v>
      </c>
      <c r="T756" s="128" t="s">
        <v>2948</v>
      </c>
      <c r="U756" s="128" t="s">
        <v>4783</v>
      </c>
      <c r="V756" s="131"/>
      <c r="W756" s="132">
        <v>74003</v>
      </c>
    </row>
    <row r="757" spans="1:23" ht="30" customHeight="1" x14ac:dyDescent="0.3">
      <c r="A757" s="122">
        <v>740397</v>
      </c>
      <c r="B757" s="123" t="s">
        <v>2310</v>
      </c>
      <c r="C757" s="124" t="s">
        <v>4784</v>
      </c>
      <c r="D757" s="125" t="s">
        <v>3017</v>
      </c>
      <c r="E757" s="124" t="s">
        <v>2311</v>
      </c>
      <c r="F757" s="124" t="s">
        <v>4716</v>
      </c>
      <c r="G757" s="124" t="s">
        <v>2300</v>
      </c>
      <c r="H757" s="124" t="s">
        <v>5985</v>
      </c>
      <c r="I757" s="124" t="s">
        <v>2973</v>
      </c>
      <c r="J757" s="126">
        <v>73</v>
      </c>
      <c r="K757" s="127">
        <v>7388</v>
      </c>
      <c r="L757" s="124" t="s">
        <v>4776</v>
      </c>
      <c r="M757" s="128" t="s">
        <v>112</v>
      </c>
      <c r="N757" s="128"/>
      <c r="O757" s="129">
        <v>255.75</v>
      </c>
      <c r="P757" s="129">
        <v>2.5</v>
      </c>
      <c r="Q757" s="130">
        <v>7388</v>
      </c>
      <c r="R757" s="129">
        <v>470000</v>
      </c>
      <c r="S757" s="129">
        <v>58000</v>
      </c>
      <c r="T757" s="128" t="s">
        <v>2948</v>
      </c>
      <c r="U757" s="128" t="s">
        <v>4785</v>
      </c>
      <c r="V757" s="131">
        <v>74055</v>
      </c>
      <c r="W757" s="132">
        <v>74085</v>
      </c>
    </row>
    <row r="758" spans="1:23" ht="30" customHeight="1" x14ac:dyDescent="0.3">
      <c r="A758" s="122">
        <v>740398</v>
      </c>
      <c r="B758" s="123" t="s">
        <v>2312</v>
      </c>
      <c r="C758" s="124" t="s">
        <v>4786</v>
      </c>
      <c r="D758" s="125" t="s">
        <v>3017</v>
      </c>
      <c r="E758" s="124" t="s">
        <v>5674</v>
      </c>
      <c r="F758" s="124" t="s">
        <v>4716</v>
      </c>
      <c r="G758" s="124" t="s">
        <v>2313</v>
      </c>
      <c r="H758" s="124" t="s">
        <v>5985</v>
      </c>
      <c r="I758" s="124" t="s">
        <v>2973</v>
      </c>
      <c r="J758" s="126">
        <v>73</v>
      </c>
      <c r="K758" s="127">
        <v>7387</v>
      </c>
      <c r="L758" s="124" t="s">
        <v>4770</v>
      </c>
      <c r="M758" s="128" t="s">
        <v>112</v>
      </c>
      <c r="N758" s="128"/>
      <c r="O758" s="129">
        <v>112</v>
      </c>
      <c r="P758" s="129">
        <v>5.37</v>
      </c>
      <c r="Q758" s="130">
        <v>7387</v>
      </c>
      <c r="R758" s="129">
        <v>39000</v>
      </c>
      <c r="S758" s="129">
        <v>7800</v>
      </c>
      <c r="T758" s="128" t="s">
        <v>2948</v>
      </c>
      <c r="U758" s="128" t="s">
        <v>4787</v>
      </c>
      <c r="V758" s="131"/>
      <c r="W758" s="132"/>
    </row>
    <row r="759" spans="1:23" ht="30" customHeight="1" x14ac:dyDescent="0.3">
      <c r="A759" s="122">
        <v>740443</v>
      </c>
      <c r="B759" s="123" t="s">
        <v>2314</v>
      </c>
      <c r="C759" s="124" t="s">
        <v>4788</v>
      </c>
      <c r="D759" s="125" t="s">
        <v>3017</v>
      </c>
      <c r="E759" s="124" t="s">
        <v>2315</v>
      </c>
      <c r="F759" s="124"/>
      <c r="G759" s="124" t="s">
        <v>2316</v>
      </c>
      <c r="H759" s="124" t="s">
        <v>5957</v>
      </c>
      <c r="I759" s="124" t="s">
        <v>5965</v>
      </c>
      <c r="J759" s="126">
        <v>74</v>
      </c>
      <c r="K759" s="127">
        <v>7441</v>
      </c>
      <c r="L759" s="124" t="s">
        <v>5947</v>
      </c>
      <c r="M759" s="128" t="s">
        <v>112</v>
      </c>
      <c r="N759" s="128"/>
      <c r="O759" s="129">
        <v>401.17</v>
      </c>
      <c r="P759" s="129">
        <v>4.07</v>
      </c>
      <c r="Q759" s="130">
        <v>7441</v>
      </c>
      <c r="R759" s="129">
        <v>152000</v>
      </c>
      <c r="S759" s="129">
        <v>23000</v>
      </c>
      <c r="T759" s="128" t="s">
        <v>2948</v>
      </c>
      <c r="U759" s="128" t="s">
        <v>4789</v>
      </c>
      <c r="V759" s="131">
        <v>72010</v>
      </c>
      <c r="W759" s="132" t="s">
        <v>4790</v>
      </c>
    </row>
    <row r="760" spans="1:23" ht="30" customHeight="1" x14ac:dyDescent="0.3">
      <c r="A760" s="122">
        <v>740450</v>
      </c>
      <c r="B760" s="123" t="s">
        <v>2317</v>
      </c>
      <c r="C760" s="124" t="s">
        <v>2317</v>
      </c>
      <c r="D760" s="125" t="s">
        <v>3017</v>
      </c>
      <c r="E760" s="124" t="s">
        <v>5675</v>
      </c>
      <c r="F760" s="124"/>
      <c r="G760" s="124" t="s">
        <v>138</v>
      </c>
      <c r="H760" s="124"/>
      <c r="I760" s="124"/>
      <c r="J760" s="126">
        <v>74</v>
      </c>
      <c r="K760" s="127">
        <v>7421</v>
      </c>
      <c r="L760" s="124" t="s">
        <v>4791</v>
      </c>
      <c r="M760" s="128" t="s">
        <v>112</v>
      </c>
      <c r="N760" s="128"/>
      <c r="O760" s="129">
        <v>342.6</v>
      </c>
      <c r="P760" s="129">
        <v>4.7</v>
      </c>
      <c r="Q760" s="130">
        <v>7421</v>
      </c>
      <c r="R760" s="129">
        <v>115000</v>
      </c>
      <c r="S760" s="129">
        <v>18000</v>
      </c>
      <c r="T760" s="128" t="s">
        <v>2948</v>
      </c>
      <c r="U760" s="128"/>
      <c r="V760" s="131"/>
      <c r="W760" s="132"/>
    </row>
    <row r="761" spans="1:23" ht="30" customHeight="1" x14ac:dyDescent="0.3">
      <c r="A761" s="122">
        <v>740457</v>
      </c>
      <c r="B761" s="123" t="s">
        <v>2318</v>
      </c>
      <c r="C761" s="124" t="s">
        <v>4792</v>
      </c>
      <c r="D761" s="125" t="s">
        <v>3017</v>
      </c>
      <c r="E761" s="124" t="s">
        <v>2319</v>
      </c>
      <c r="F761" s="124"/>
      <c r="G761" s="124" t="s">
        <v>2320</v>
      </c>
      <c r="H761" s="124" t="s">
        <v>5957</v>
      </c>
      <c r="I761" s="124" t="s">
        <v>5965</v>
      </c>
      <c r="J761" s="126">
        <v>74</v>
      </c>
      <c r="K761" s="127">
        <v>7441</v>
      </c>
      <c r="L761" s="124" t="s">
        <v>5947</v>
      </c>
      <c r="M761" s="128" t="s">
        <v>112</v>
      </c>
      <c r="N761" s="128"/>
      <c r="O761" s="129">
        <v>401.17</v>
      </c>
      <c r="P761" s="129">
        <v>4.07</v>
      </c>
      <c r="Q761" s="130">
        <v>7441</v>
      </c>
      <c r="R761" s="129">
        <v>152000</v>
      </c>
      <c r="S761" s="129">
        <v>23000</v>
      </c>
      <c r="T761" s="128" t="s">
        <v>2948</v>
      </c>
      <c r="U761" s="128" t="s">
        <v>4793</v>
      </c>
      <c r="V761" s="131">
        <v>72010</v>
      </c>
      <c r="W761" s="132">
        <v>74020</v>
      </c>
    </row>
    <row r="762" spans="1:23" ht="30" customHeight="1" x14ac:dyDescent="0.3">
      <c r="A762" s="122">
        <v>740459</v>
      </c>
      <c r="B762" s="123" t="s">
        <v>2321</v>
      </c>
      <c r="C762" s="124" t="s">
        <v>4794</v>
      </c>
      <c r="D762" s="125" t="s">
        <v>3017</v>
      </c>
      <c r="E762" s="124" t="s">
        <v>5676</v>
      </c>
      <c r="F762" s="124"/>
      <c r="G762" s="124" t="s">
        <v>2322</v>
      </c>
      <c r="H762" s="124" t="s">
        <v>5957</v>
      </c>
      <c r="I762" s="124" t="s">
        <v>5965</v>
      </c>
      <c r="J762" s="126">
        <v>74</v>
      </c>
      <c r="K762" s="127">
        <v>7443</v>
      </c>
      <c r="L762" s="124" t="s">
        <v>4795</v>
      </c>
      <c r="M762" s="128" t="s">
        <v>112</v>
      </c>
      <c r="N762" s="128"/>
      <c r="O762" s="129">
        <v>39.07</v>
      </c>
      <c r="P762" s="129">
        <v>1.55</v>
      </c>
      <c r="Q762" s="130">
        <v>7443</v>
      </c>
      <c r="R762" s="129">
        <v>16000</v>
      </c>
      <c r="S762" s="129">
        <v>1700</v>
      </c>
      <c r="T762" s="128" t="s">
        <v>2948</v>
      </c>
      <c r="U762" s="128" t="s">
        <v>4796</v>
      </c>
      <c r="V762" s="131">
        <v>74087</v>
      </c>
      <c r="W762" s="132">
        <v>74092</v>
      </c>
    </row>
    <row r="763" spans="1:23" ht="30" customHeight="1" x14ac:dyDescent="0.3">
      <c r="A763" s="122">
        <v>740612</v>
      </c>
      <c r="B763" s="123" t="s">
        <v>2323</v>
      </c>
      <c r="C763" s="124" t="s">
        <v>4797</v>
      </c>
      <c r="D763" s="125" t="s">
        <v>3017</v>
      </c>
      <c r="E763" s="124" t="s">
        <v>2324</v>
      </c>
      <c r="F763" s="124"/>
      <c r="G763" s="124" t="s">
        <v>2325</v>
      </c>
      <c r="H763" s="124" t="s">
        <v>5957</v>
      </c>
      <c r="I763" s="124" t="s">
        <v>5981</v>
      </c>
      <c r="J763" s="126">
        <v>73</v>
      </c>
      <c r="K763" s="127">
        <v>7333</v>
      </c>
      <c r="L763" s="124" t="s">
        <v>4798</v>
      </c>
      <c r="M763" s="128" t="s">
        <v>112</v>
      </c>
      <c r="N763" s="128" t="s">
        <v>4658</v>
      </c>
      <c r="O763" s="129">
        <v>296.23</v>
      </c>
      <c r="P763" s="129">
        <v>7.33</v>
      </c>
      <c r="Q763" s="130">
        <v>7333</v>
      </c>
      <c r="R763" s="129">
        <v>70000</v>
      </c>
      <c r="S763" s="129">
        <v>15000</v>
      </c>
      <c r="T763" s="128" t="s">
        <v>2948</v>
      </c>
      <c r="U763" s="128" t="s">
        <v>4799</v>
      </c>
      <c r="V763" s="131">
        <v>74047</v>
      </c>
      <c r="W763" s="132"/>
    </row>
    <row r="764" spans="1:23" ht="30" customHeight="1" x14ac:dyDescent="0.3">
      <c r="A764" s="122">
        <v>740615</v>
      </c>
      <c r="B764" s="123" t="s">
        <v>2326</v>
      </c>
      <c r="C764" s="124" t="s">
        <v>4800</v>
      </c>
      <c r="D764" s="125" t="s">
        <v>3017</v>
      </c>
      <c r="E764" s="124" t="s">
        <v>5677</v>
      </c>
      <c r="F764" s="124"/>
      <c r="G764" s="124" t="s">
        <v>2327</v>
      </c>
      <c r="H764" s="124" t="s">
        <v>5957</v>
      </c>
      <c r="I764" s="124" t="s">
        <v>5981</v>
      </c>
      <c r="J764" s="126">
        <v>73</v>
      </c>
      <c r="K764" s="127">
        <v>7333</v>
      </c>
      <c r="L764" s="124" t="s">
        <v>4798</v>
      </c>
      <c r="M764" s="128" t="s">
        <v>112</v>
      </c>
      <c r="N764" s="128" t="s">
        <v>4658</v>
      </c>
      <c r="O764" s="129">
        <v>296.23</v>
      </c>
      <c r="P764" s="129">
        <v>7.33</v>
      </c>
      <c r="Q764" s="130">
        <v>7333</v>
      </c>
      <c r="R764" s="129">
        <v>70000</v>
      </c>
      <c r="S764" s="129">
        <v>15000</v>
      </c>
      <c r="T764" s="128" t="s">
        <v>2948</v>
      </c>
      <c r="U764" s="128" t="s">
        <v>4801</v>
      </c>
      <c r="V764" s="131">
        <v>74046</v>
      </c>
      <c r="W764" s="132">
        <v>74067</v>
      </c>
    </row>
    <row r="765" spans="1:23" ht="30" customHeight="1" x14ac:dyDescent="0.3">
      <c r="A765" s="122">
        <v>740617</v>
      </c>
      <c r="B765" s="123" t="s">
        <v>2328</v>
      </c>
      <c r="C765" s="124" t="s">
        <v>4802</v>
      </c>
      <c r="D765" s="125" t="s">
        <v>3017</v>
      </c>
      <c r="E765" s="124" t="s">
        <v>2329</v>
      </c>
      <c r="F765" s="124"/>
      <c r="G765" s="124" t="s">
        <v>2330</v>
      </c>
      <c r="H765" s="124" t="s">
        <v>5957</v>
      </c>
      <c r="I765" s="124" t="s">
        <v>5981</v>
      </c>
      <c r="J765" s="126">
        <v>73</v>
      </c>
      <c r="K765" s="127">
        <v>7333</v>
      </c>
      <c r="L765" s="124" t="s">
        <v>4798</v>
      </c>
      <c r="M765" s="128" t="s">
        <v>112</v>
      </c>
      <c r="N765" s="128" t="s">
        <v>4658</v>
      </c>
      <c r="O765" s="129">
        <v>296.23</v>
      </c>
      <c r="P765" s="129">
        <v>7.33</v>
      </c>
      <c r="Q765" s="130">
        <v>7333</v>
      </c>
      <c r="R765" s="129">
        <v>70000</v>
      </c>
      <c r="S765" s="129">
        <v>15000</v>
      </c>
      <c r="T765" s="128" t="s">
        <v>2948</v>
      </c>
      <c r="U765" s="128" t="s">
        <v>4803</v>
      </c>
      <c r="V765" s="131">
        <v>74047</v>
      </c>
      <c r="W765" s="132"/>
    </row>
    <row r="766" spans="1:23" ht="30" customHeight="1" x14ac:dyDescent="0.3">
      <c r="A766" s="122">
        <v>740618</v>
      </c>
      <c r="B766" s="123" t="s">
        <v>2331</v>
      </c>
      <c r="C766" s="124" t="s">
        <v>4804</v>
      </c>
      <c r="D766" s="125" t="s">
        <v>3017</v>
      </c>
      <c r="E766" s="124" t="s">
        <v>2332</v>
      </c>
      <c r="F766" s="124"/>
      <c r="G766" s="124" t="s">
        <v>2333</v>
      </c>
      <c r="H766" s="124" t="s">
        <v>5957</v>
      </c>
      <c r="I766" s="124" t="s">
        <v>5981</v>
      </c>
      <c r="J766" s="126">
        <v>73</v>
      </c>
      <c r="K766" s="127">
        <v>7333</v>
      </c>
      <c r="L766" s="124" t="s">
        <v>4798</v>
      </c>
      <c r="M766" s="128" t="s">
        <v>112</v>
      </c>
      <c r="N766" s="128" t="s">
        <v>4658</v>
      </c>
      <c r="O766" s="129">
        <v>296.23</v>
      </c>
      <c r="P766" s="129">
        <v>7.33</v>
      </c>
      <c r="Q766" s="130">
        <v>7333</v>
      </c>
      <c r="R766" s="129">
        <v>70000</v>
      </c>
      <c r="S766" s="129">
        <v>15000</v>
      </c>
      <c r="T766" s="128" t="s">
        <v>2948</v>
      </c>
      <c r="U766" s="128" t="s">
        <v>4805</v>
      </c>
      <c r="V766" s="131">
        <v>74048</v>
      </c>
      <c r="W766" s="132"/>
    </row>
    <row r="767" spans="1:23" ht="30" customHeight="1" x14ac:dyDescent="0.3">
      <c r="A767" s="122">
        <v>740657</v>
      </c>
      <c r="B767" s="123" t="s">
        <v>2334</v>
      </c>
      <c r="C767" s="124" t="s">
        <v>4806</v>
      </c>
      <c r="D767" s="125" t="s">
        <v>2957</v>
      </c>
      <c r="E767" s="124" t="s">
        <v>2335</v>
      </c>
      <c r="F767" s="124"/>
      <c r="G767" s="124" t="s">
        <v>2336</v>
      </c>
      <c r="H767" s="124" t="s">
        <v>5957</v>
      </c>
      <c r="I767" s="124" t="s">
        <v>5969</v>
      </c>
      <c r="J767" s="126">
        <v>13</v>
      </c>
      <c r="K767" s="127">
        <v>1321</v>
      </c>
      <c r="L767" s="124" t="s">
        <v>5773</v>
      </c>
      <c r="M767" s="128" t="s">
        <v>3006</v>
      </c>
      <c r="N767" s="128"/>
      <c r="O767" s="129">
        <v>42315.17</v>
      </c>
      <c r="P767" s="129">
        <v>918.89</v>
      </c>
      <c r="Q767" s="130">
        <v>1321</v>
      </c>
      <c r="R767" s="129">
        <v>360</v>
      </c>
      <c r="S767" s="129">
        <v>1</v>
      </c>
      <c r="T767" s="128" t="s">
        <v>2948</v>
      </c>
      <c r="U767" s="128" t="s">
        <v>4807</v>
      </c>
      <c r="V767" s="131">
        <v>13220</v>
      </c>
      <c r="W767" s="132">
        <v>13210</v>
      </c>
    </row>
    <row r="768" spans="1:23" ht="30" customHeight="1" x14ac:dyDescent="0.3">
      <c r="A768" s="122">
        <v>740664</v>
      </c>
      <c r="B768" s="123" t="s">
        <v>2337</v>
      </c>
      <c r="C768" s="124" t="s">
        <v>4808</v>
      </c>
      <c r="D768" s="125" t="s">
        <v>3017</v>
      </c>
      <c r="E768" s="124" t="s">
        <v>2338</v>
      </c>
      <c r="F768" s="124"/>
      <c r="G768" s="124" t="s">
        <v>2339</v>
      </c>
      <c r="H768" s="124" t="s">
        <v>5957</v>
      </c>
      <c r="I768" s="124" t="s">
        <v>5969</v>
      </c>
      <c r="J768" s="126">
        <v>74</v>
      </c>
      <c r="K768" s="127">
        <v>7411</v>
      </c>
      <c r="L768" s="124" t="s">
        <v>4809</v>
      </c>
      <c r="M768" s="128" t="s">
        <v>112</v>
      </c>
      <c r="N768" s="128"/>
      <c r="O768" s="129">
        <v>174.61</v>
      </c>
      <c r="P768" s="129">
        <v>6.71</v>
      </c>
      <c r="Q768" s="130">
        <v>7411</v>
      </c>
      <c r="R768" s="129">
        <v>20000</v>
      </c>
      <c r="S768" s="129">
        <v>7200</v>
      </c>
      <c r="T768" s="128" t="s">
        <v>2948</v>
      </c>
      <c r="U768" s="128" t="s">
        <v>4810</v>
      </c>
      <c r="V768" s="131">
        <v>74022</v>
      </c>
      <c r="W768" s="132">
        <v>74036</v>
      </c>
    </row>
    <row r="769" spans="1:23" ht="30" customHeight="1" x14ac:dyDescent="0.3">
      <c r="A769" s="122">
        <v>740665</v>
      </c>
      <c r="B769" s="123" t="s">
        <v>2340</v>
      </c>
      <c r="C769" s="124" t="s">
        <v>4811</v>
      </c>
      <c r="D769" s="125" t="s">
        <v>3017</v>
      </c>
      <c r="E769" s="124" t="s">
        <v>2341</v>
      </c>
      <c r="F769" s="124"/>
      <c r="G769" s="124" t="s">
        <v>2342</v>
      </c>
      <c r="H769" s="124" t="s">
        <v>5957</v>
      </c>
      <c r="I769" s="124" t="s">
        <v>5969</v>
      </c>
      <c r="J769" s="126">
        <v>74</v>
      </c>
      <c r="K769" s="127">
        <v>7412</v>
      </c>
      <c r="L769" s="124" t="s">
        <v>4812</v>
      </c>
      <c r="M769" s="128" t="s">
        <v>112</v>
      </c>
      <c r="N769" s="128"/>
      <c r="O769" s="129">
        <v>84.96</v>
      </c>
      <c r="P769" s="129">
        <v>3.39</v>
      </c>
      <c r="Q769" s="130">
        <v>7412</v>
      </c>
      <c r="R769" s="129">
        <v>29000</v>
      </c>
      <c r="S769" s="129">
        <v>5500</v>
      </c>
      <c r="T769" s="128" t="s">
        <v>2948</v>
      </c>
      <c r="U769" s="128" t="s">
        <v>4813</v>
      </c>
      <c r="V769" s="131">
        <v>74024</v>
      </c>
      <c r="W769" s="132">
        <v>74038</v>
      </c>
    </row>
    <row r="770" spans="1:23" ht="30" customHeight="1" x14ac:dyDescent="0.3">
      <c r="A770" s="122">
        <v>740666</v>
      </c>
      <c r="B770" s="123" t="s">
        <v>2343</v>
      </c>
      <c r="C770" s="124" t="s">
        <v>4814</v>
      </c>
      <c r="D770" s="125" t="s">
        <v>3017</v>
      </c>
      <c r="E770" s="124" t="s">
        <v>2344</v>
      </c>
      <c r="F770" s="124"/>
      <c r="G770" s="124" t="s">
        <v>2345</v>
      </c>
      <c r="H770" s="124" t="s">
        <v>5957</v>
      </c>
      <c r="I770" s="124" t="s">
        <v>5969</v>
      </c>
      <c r="J770" s="126">
        <v>74</v>
      </c>
      <c r="K770" s="127">
        <v>7442</v>
      </c>
      <c r="L770" s="124" t="s">
        <v>4815</v>
      </c>
      <c r="M770" s="128" t="s">
        <v>112</v>
      </c>
      <c r="N770" s="128"/>
      <c r="O770" s="129">
        <v>182.98</v>
      </c>
      <c r="P770" s="129">
        <v>4.8499999999999996</v>
      </c>
      <c r="Q770" s="130">
        <v>7442</v>
      </c>
      <c r="R770" s="129">
        <v>90000</v>
      </c>
      <c r="S770" s="129">
        <v>1900</v>
      </c>
      <c r="T770" s="128" t="s">
        <v>2948</v>
      </c>
      <c r="U770" s="128" t="s">
        <v>4816</v>
      </c>
      <c r="V770" s="131">
        <v>74036</v>
      </c>
      <c r="W770" s="132">
        <v>74081</v>
      </c>
    </row>
    <row r="771" spans="1:23" ht="30" customHeight="1" x14ac:dyDescent="0.3">
      <c r="A771" s="122">
        <v>740668</v>
      </c>
      <c r="B771" s="123" t="s">
        <v>2346</v>
      </c>
      <c r="C771" s="124" t="s">
        <v>4817</v>
      </c>
      <c r="D771" s="125" t="s">
        <v>3017</v>
      </c>
      <c r="E771" s="124" t="s">
        <v>2347</v>
      </c>
      <c r="F771" s="124"/>
      <c r="G771" s="124" t="s">
        <v>2348</v>
      </c>
      <c r="H771" s="124" t="s">
        <v>5957</v>
      </c>
      <c r="I771" s="124" t="s">
        <v>5969</v>
      </c>
      <c r="J771" s="126">
        <v>74</v>
      </c>
      <c r="K771" s="127">
        <v>7417</v>
      </c>
      <c r="L771" s="124" t="s">
        <v>4745</v>
      </c>
      <c r="M771" s="128" t="s">
        <v>112</v>
      </c>
      <c r="N771" s="128"/>
      <c r="O771" s="129">
        <v>276.86</v>
      </c>
      <c r="P771" s="129">
        <v>6.79</v>
      </c>
      <c r="Q771" s="130">
        <v>7417</v>
      </c>
      <c r="R771" s="129">
        <v>43000</v>
      </c>
      <c r="S771" s="129">
        <v>7400</v>
      </c>
      <c r="T771" s="128" t="s">
        <v>2948</v>
      </c>
      <c r="U771" s="128" t="s">
        <v>4818</v>
      </c>
      <c r="V771" s="131">
        <v>74068</v>
      </c>
      <c r="W771" s="132">
        <v>74028</v>
      </c>
    </row>
    <row r="772" spans="1:23" ht="30" customHeight="1" x14ac:dyDescent="0.3">
      <c r="A772" s="122">
        <v>740669</v>
      </c>
      <c r="B772" s="123" t="s">
        <v>2349</v>
      </c>
      <c r="C772" s="124" t="s">
        <v>4819</v>
      </c>
      <c r="D772" s="125" t="s">
        <v>3017</v>
      </c>
      <c r="E772" s="124" t="s">
        <v>2350</v>
      </c>
      <c r="F772" s="124"/>
      <c r="G772" s="124" t="s">
        <v>2351</v>
      </c>
      <c r="H772" s="124" t="s">
        <v>5957</v>
      </c>
      <c r="I772" s="124" t="s">
        <v>5969</v>
      </c>
      <c r="J772" s="126">
        <v>74</v>
      </c>
      <c r="K772" s="127">
        <v>7417</v>
      </c>
      <c r="L772" s="124" t="s">
        <v>4745</v>
      </c>
      <c r="M772" s="128" t="s">
        <v>112</v>
      </c>
      <c r="N772" s="128"/>
      <c r="O772" s="129">
        <v>276.86</v>
      </c>
      <c r="P772" s="129">
        <v>6.79</v>
      </c>
      <c r="Q772" s="130">
        <v>7417</v>
      </c>
      <c r="R772" s="129">
        <v>43000</v>
      </c>
      <c r="S772" s="129">
        <v>7400</v>
      </c>
      <c r="T772" s="128" t="s">
        <v>2948</v>
      </c>
      <c r="U772" s="128" t="s">
        <v>4820</v>
      </c>
      <c r="V772" s="131">
        <v>74068</v>
      </c>
      <c r="W772" s="132">
        <v>74028</v>
      </c>
    </row>
    <row r="773" spans="1:23" ht="30" customHeight="1" x14ac:dyDescent="0.3">
      <c r="A773" s="122">
        <v>740671</v>
      </c>
      <c r="B773" s="123" t="s">
        <v>2352</v>
      </c>
      <c r="C773" s="124" t="s">
        <v>4821</v>
      </c>
      <c r="D773" s="125" t="s">
        <v>3017</v>
      </c>
      <c r="E773" s="124" t="s">
        <v>2353</v>
      </c>
      <c r="F773" s="124" t="s">
        <v>4822</v>
      </c>
      <c r="G773" s="124" t="s">
        <v>2354</v>
      </c>
      <c r="H773" s="124" t="s">
        <v>5957</v>
      </c>
      <c r="I773" s="124" t="s">
        <v>5969</v>
      </c>
      <c r="J773" s="126">
        <v>74</v>
      </c>
      <c r="K773" s="127">
        <v>7415</v>
      </c>
      <c r="L773" s="124" t="s">
        <v>4823</v>
      </c>
      <c r="M773" s="128" t="s">
        <v>112</v>
      </c>
      <c r="N773" s="128" t="s">
        <v>4824</v>
      </c>
      <c r="O773" s="129">
        <v>169.75</v>
      </c>
      <c r="P773" s="129">
        <v>3.74</v>
      </c>
      <c r="Q773" s="130">
        <v>7415</v>
      </c>
      <c r="R773" s="129">
        <v>44000</v>
      </c>
      <c r="S773" s="129">
        <v>19000</v>
      </c>
      <c r="T773" s="128" t="s">
        <v>2948</v>
      </c>
      <c r="U773" s="128" t="s">
        <v>4825</v>
      </c>
      <c r="V773" s="131">
        <v>74011</v>
      </c>
      <c r="W773" s="132">
        <v>74040</v>
      </c>
    </row>
    <row r="774" spans="1:23" ht="30" customHeight="1" x14ac:dyDescent="0.3">
      <c r="A774" s="122">
        <v>740672</v>
      </c>
      <c r="B774" s="123" t="s">
        <v>2355</v>
      </c>
      <c r="C774" s="124" t="s">
        <v>4826</v>
      </c>
      <c r="D774" s="125" t="s">
        <v>3017</v>
      </c>
      <c r="E774" s="124" t="s">
        <v>2356</v>
      </c>
      <c r="F774" s="124" t="s">
        <v>4827</v>
      </c>
      <c r="G774" s="124" t="s">
        <v>2357</v>
      </c>
      <c r="H774" s="124" t="s">
        <v>5957</v>
      </c>
      <c r="I774" s="124" t="s">
        <v>5969</v>
      </c>
      <c r="J774" s="126">
        <v>74</v>
      </c>
      <c r="K774" s="127">
        <v>7447</v>
      </c>
      <c r="L774" s="124" t="s">
        <v>4828</v>
      </c>
      <c r="M774" s="128" t="s">
        <v>112</v>
      </c>
      <c r="N774" s="128"/>
      <c r="O774" s="129">
        <v>276</v>
      </c>
      <c r="P774" s="129">
        <v>2.95</v>
      </c>
      <c r="Q774" s="130">
        <v>7447</v>
      </c>
      <c r="R774" s="129">
        <v>33000</v>
      </c>
      <c r="S774" s="129">
        <v>3800</v>
      </c>
      <c r="T774" s="128" t="s">
        <v>2948</v>
      </c>
      <c r="U774" s="128" t="s">
        <v>4829</v>
      </c>
      <c r="V774" s="131">
        <v>74080</v>
      </c>
      <c r="W774" s="132"/>
    </row>
    <row r="775" spans="1:23" ht="30" customHeight="1" x14ac:dyDescent="0.3">
      <c r="A775" s="122">
        <v>740674</v>
      </c>
      <c r="B775" s="123" t="s">
        <v>2358</v>
      </c>
      <c r="C775" s="124" t="s">
        <v>2358</v>
      </c>
      <c r="D775" s="125" t="s">
        <v>3017</v>
      </c>
      <c r="E775" s="124" t="s">
        <v>2359</v>
      </c>
      <c r="F775" s="124" t="s">
        <v>5998</v>
      </c>
      <c r="G775" s="124" t="s">
        <v>2360</v>
      </c>
      <c r="H775" s="124" t="s">
        <v>5957</v>
      </c>
      <c r="I775" s="124" t="s">
        <v>5969</v>
      </c>
      <c r="J775" s="126">
        <v>74</v>
      </c>
      <c r="K775" s="127">
        <v>7421</v>
      </c>
      <c r="L775" s="124" t="s">
        <v>4791</v>
      </c>
      <c r="M775" s="128" t="s">
        <v>112</v>
      </c>
      <c r="N775" s="128"/>
      <c r="O775" s="129">
        <v>342.6</v>
      </c>
      <c r="P775" s="129">
        <v>4.7</v>
      </c>
      <c r="Q775" s="130">
        <v>7421</v>
      </c>
      <c r="R775" s="129">
        <v>115000</v>
      </c>
      <c r="S775" s="129">
        <v>18000</v>
      </c>
      <c r="T775" s="128" t="s">
        <v>2948</v>
      </c>
      <c r="U775" s="128" t="s">
        <v>4830</v>
      </c>
      <c r="V775" s="131" t="s">
        <v>4831</v>
      </c>
      <c r="W775" s="132" t="s">
        <v>4832</v>
      </c>
    </row>
    <row r="776" spans="1:23" ht="30" customHeight="1" x14ac:dyDescent="0.3">
      <c r="A776" s="122">
        <v>740675</v>
      </c>
      <c r="B776" s="123" t="s">
        <v>2361</v>
      </c>
      <c r="C776" s="124" t="s">
        <v>4833</v>
      </c>
      <c r="D776" s="125" t="s">
        <v>3017</v>
      </c>
      <c r="E776" s="124" t="s">
        <v>2362</v>
      </c>
      <c r="F776" s="124"/>
      <c r="G776" s="124" t="s">
        <v>2363</v>
      </c>
      <c r="H776" s="124" t="s">
        <v>5957</v>
      </c>
      <c r="I776" s="124" t="s">
        <v>5969</v>
      </c>
      <c r="J776" s="126">
        <v>74</v>
      </c>
      <c r="K776" s="127">
        <v>7416</v>
      </c>
      <c r="L776" s="124" t="s">
        <v>4834</v>
      </c>
      <c r="M776" s="128" t="s">
        <v>112</v>
      </c>
      <c r="N776" s="128"/>
      <c r="O776" s="129">
        <v>289.08999999999997</v>
      </c>
      <c r="P776" s="129">
        <v>4.8499999999999996</v>
      </c>
      <c r="Q776" s="130">
        <v>7416</v>
      </c>
      <c r="R776" s="129">
        <v>47000</v>
      </c>
      <c r="S776" s="129">
        <v>11000</v>
      </c>
      <c r="T776" s="128" t="s">
        <v>2948</v>
      </c>
      <c r="U776" s="128" t="s">
        <v>4835</v>
      </c>
      <c r="V776" s="131">
        <v>74041</v>
      </c>
      <c r="W776" s="132">
        <v>74076</v>
      </c>
    </row>
    <row r="777" spans="1:23" ht="30" customHeight="1" x14ac:dyDescent="0.3">
      <c r="A777" s="122">
        <v>740677</v>
      </c>
      <c r="B777" s="123" t="s">
        <v>2364</v>
      </c>
      <c r="C777" s="124" t="s">
        <v>4836</v>
      </c>
      <c r="D777" s="125" t="s">
        <v>3017</v>
      </c>
      <c r="E777" s="124" t="s">
        <v>2365</v>
      </c>
      <c r="F777" s="124"/>
      <c r="G777" s="124" t="s">
        <v>2366</v>
      </c>
      <c r="H777" s="124" t="s">
        <v>5957</v>
      </c>
      <c r="I777" s="124" t="s">
        <v>5999</v>
      </c>
      <c r="J777" s="126">
        <v>74</v>
      </c>
      <c r="K777" s="127">
        <v>7422</v>
      </c>
      <c r="L777" s="124" t="s">
        <v>4837</v>
      </c>
      <c r="M777" s="128" t="s">
        <v>112</v>
      </c>
      <c r="N777" s="128"/>
      <c r="O777" s="129">
        <v>202.92</v>
      </c>
      <c r="P777" s="129">
        <v>5.12</v>
      </c>
      <c r="Q777" s="130">
        <v>7422</v>
      </c>
      <c r="R777" s="129">
        <v>45000</v>
      </c>
      <c r="S777" s="129">
        <v>13000</v>
      </c>
      <c r="T777" s="128" t="s">
        <v>2948</v>
      </c>
      <c r="U777" s="128" t="s">
        <v>4838</v>
      </c>
      <c r="V777" s="131">
        <v>74072</v>
      </c>
      <c r="W777" s="132">
        <v>74053</v>
      </c>
    </row>
    <row r="778" spans="1:23" ht="30" customHeight="1" x14ac:dyDescent="0.3">
      <c r="A778" s="122">
        <v>740678</v>
      </c>
      <c r="B778" s="123" t="s">
        <v>2367</v>
      </c>
      <c r="C778" s="124" t="s">
        <v>4839</v>
      </c>
      <c r="D778" s="125" t="s">
        <v>3017</v>
      </c>
      <c r="E778" s="124" t="s">
        <v>2368</v>
      </c>
      <c r="F778" s="124"/>
      <c r="G778" s="124" t="s">
        <v>2369</v>
      </c>
      <c r="H778" s="124" t="s">
        <v>5957</v>
      </c>
      <c r="I778" s="124" t="s">
        <v>5969</v>
      </c>
      <c r="J778" s="126">
        <v>74</v>
      </c>
      <c r="K778" s="127">
        <v>7418</v>
      </c>
      <c r="L778" s="124" t="s">
        <v>4840</v>
      </c>
      <c r="M778" s="128" t="s">
        <v>112</v>
      </c>
      <c r="N778" s="128"/>
      <c r="O778" s="129">
        <v>164.1</v>
      </c>
      <c r="P778" s="129">
        <v>2.9</v>
      </c>
      <c r="Q778" s="130">
        <v>7418</v>
      </c>
      <c r="R778" s="129">
        <v>20000</v>
      </c>
      <c r="S778" s="129">
        <v>12000</v>
      </c>
      <c r="T778" s="128" t="s">
        <v>2948</v>
      </c>
      <c r="U778" s="128" t="s">
        <v>4841</v>
      </c>
      <c r="V778" s="131" t="s">
        <v>4842</v>
      </c>
      <c r="W778" s="132">
        <v>74046</v>
      </c>
    </row>
    <row r="779" spans="1:23" ht="30" customHeight="1" x14ac:dyDescent="0.3">
      <c r="A779" s="122">
        <v>740681</v>
      </c>
      <c r="B779" s="123" t="s">
        <v>2370</v>
      </c>
      <c r="C779" s="124" t="s">
        <v>4843</v>
      </c>
      <c r="D779" s="125" t="s">
        <v>3017</v>
      </c>
      <c r="E779" s="124" t="s">
        <v>2371</v>
      </c>
      <c r="F779" s="124" t="s">
        <v>4737</v>
      </c>
      <c r="G779" s="124" t="s">
        <v>2372</v>
      </c>
      <c r="H779" s="124" t="s">
        <v>5957</v>
      </c>
      <c r="I779" s="124" t="s">
        <v>5969</v>
      </c>
      <c r="J779" s="126">
        <v>74</v>
      </c>
      <c r="K779" s="127">
        <v>7417</v>
      </c>
      <c r="L779" s="124" t="s">
        <v>4745</v>
      </c>
      <c r="M779" s="128" t="s">
        <v>112</v>
      </c>
      <c r="N779" s="128"/>
      <c r="O779" s="129">
        <v>276.86</v>
      </c>
      <c r="P779" s="129">
        <v>6.79</v>
      </c>
      <c r="Q779" s="130">
        <v>7417</v>
      </c>
      <c r="R779" s="129">
        <v>43000</v>
      </c>
      <c r="S779" s="129">
        <v>7400</v>
      </c>
      <c r="T779" s="128" t="s">
        <v>2948</v>
      </c>
      <c r="U779" s="128" t="s">
        <v>4844</v>
      </c>
      <c r="V779" s="131">
        <v>74068</v>
      </c>
      <c r="W779" s="132">
        <v>74054</v>
      </c>
    </row>
    <row r="780" spans="1:23" ht="30" customHeight="1" x14ac:dyDescent="0.3">
      <c r="A780" s="122">
        <v>740717</v>
      </c>
      <c r="B780" s="123" t="s">
        <v>2373</v>
      </c>
      <c r="C780" s="124" t="s">
        <v>2373</v>
      </c>
      <c r="D780" s="125" t="s">
        <v>3017</v>
      </c>
      <c r="E780" s="124" t="s">
        <v>2374</v>
      </c>
      <c r="F780" s="124" t="s">
        <v>4845</v>
      </c>
      <c r="G780" s="124" t="s">
        <v>2375</v>
      </c>
      <c r="H780" s="124" t="s">
        <v>6000</v>
      </c>
      <c r="I780" s="124" t="s">
        <v>6001</v>
      </c>
      <c r="J780" s="126">
        <v>61</v>
      </c>
      <c r="K780" s="127">
        <v>6100</v>
      </c>
      <c r="L780" s="124" t="s">
        <v>3480</v>
      </c>
      <c r="M780" s="128" t="s">
        <v>112</v>
      </c>
      <c r="N780" s="128" t="s">
        <v>3241</v>
      </c>
      <c r="O780" s="129">
        <v>587</v>
      </c>
      <c r="P780" s="129">
        <v>4.5999999999999996</v>
      </c>
      <c r="Q780" s="130">
        <v>6100</v>
      </c>
      <c r="R780" s="129">
        <v>1000000</v>
      </c>
      <c r="S780" s="129">
        <v>8400</v>
      </c>
      <c r="T780" s="128" t="s">
        <v>2948</v>
      </c>
      <c r="U780" s="128" t="s">
        <v>4846</v>
      </c>
      <c r="V780" s="131">
        <v>61070</v>
      </c>
      <c r="W780" s="132">
        <v>74012</v>
      </c>
    </row>
    <row r="781" spans="1:23" ht="30" customHeight="1" x14ac:dyDescent="0.3">
      <c r="A781" s="122">
        <v>740732</v>
      </c>
      <c r="B781" s="123" t="s">
        <v>2376</v>
      </c>
      <c r="C781" s="124" t="s">
        <v>4847</v>
      </c>
      <c r="D781" s="125" t="s">
        <v>3017</v>
      </c>
      <c r="E781" s="124" t="s">
        <v>2377</v>
      </c>
      <c r="F781" s="124"/>
      <c r="G781" s="124" t="s">
        <v>2378</v>
      </c>
      <c r="H781" s="124" t="s">
        <v>5957</v>
      </c>
      <c r="I781" s="124" t="s">
        <v>5969</v>
      </c>
      <c r="J781" s="126">
        <v>74</v>
      </c>
      <c r="K781" s="127">
        <v>7417</v>
      </c>
      <c r="L781" s="124" t="s">
        <v>4745</v>
      </c>
      <c r="M781" s="128" t="s">
        <v>112</v>
      </c>
      <c r="N781" s="128"/>
      <c r="O781" s="129">
        <v>276.86</v>
      </c>
      <c r="P781" s="129">
        <v>6.79</v>
      </c>
      <c r="Q781" s="130">
        <v>7417</v>
      </c>
      <c r="R781" s="129">
        <v>43000</v>
      </c>
      <c r="S781" s="129">
        <v>7400</v>
      </c>
      <c r="T781" s="128" t="s">
        <v>2948</v>
      </c>
      <c r="U781" s="128" t="s">
        <v>4848</v>
      </c>
      <c r="V781" s="131">
        <v>74068</v>
      </c>
      <c r="W781" s="132">
        <v>74028</v>
      </c>
    </row>
    <row r="782" spans="1:23" ht="30" customHeight="1" x14ac:dyDescent="0.3">
      <c r="A782" s="122">
        <v>740733</v>
      </c>
      <c r="B782" s="123" t="s">
        <v>2379</v>
      </c>
      <c r="C782" s="124" t="s">
        <v>4849</v>
      </c>
      <c r="D782" s="125" t="s">
        <v>3017</v>
      </c>
      <c r="E782" s="124" t="s">
        <v>2380</v>
      </c>
      <c r="F782" s="124"/>
      <c r="G782" s="124" t="s">
        <v>2381</v>
      </c>
      <c r="H782" s="124" t="s">
        <v>5957</v>
      </c>
      <c r="I782" s="124" t="s">
        <v>5969</v>
      </c>
      <c r="J782" s="126">
        <v>74</v>
      </c>
      <c r="K782" s="127">
        <v>7417</v>
      </c>
      <c r="L782" s="124" t="s">
        <v>4745</v>
      </c>
      <c r="M782" s="128" t="s">
        <v>112</v>
      </c>
      <c r="N782" s="128"/>
      <c r="O782" s="129">
        <v>276.86</v>
      </c>
      <c r="P782" s="129">
        <v>6.79</v>
      </c>
      <c r="Q782" s="130">
        <v>7417</v>
      </c>
      <c r="R782" s="129">
        <v>43000</v>
      </c>
      <c r="S782" s="129">
        <v>7400</v>
      </c>
      <c r="T782" s="128" t="s">
        <v>2948</v>
      </c>
      <c r="U782" s="128" t="s">
        <v>4850</v>
      </c>
      <c r="V782" s="131">
        <v>74068</v>
      </c>
      <c r="W782" s="132">
        <v>74028</v>
      </c>
    </row>
    <row r="783" spans="1:23" ht="30" customHeight="1" x14ac:dyDescent="0.3">
      <c r="A783" s="122">
        <v>740735</v>
      </c>
      <c r="B783" s="123" t="s">
        <v>2382</v>
      </c>
      <c r="C783" s="124" t="s">
        <v>2382</v>
      </c>
      <c r="D783" s="125" t="s">
        <v>3017</v>
      </c>
      <c r="E783" s="124" t="s">
        <v>2383</v>
      </c>
      <c r="F783" s="124" t="s">
        <v>4851</v>
      </c>
      <c r="G783" s="124" t="s">
        <v>2384</v>
      </c>
      <c r="H783" s="124" t="s">
        <v>5957</v>
      </c>
      <c r="I783" s="124" t="s">
        <v>5969</v>
      </c>
      <c r="J783" s="126">
        <v>73</v>
      </c>
      <c r="K783" s="127">
        <v>7332</v>
      </c>
      <c r="L783" s="124" t="s">
        <v>4852</v>
      </c>
      <c r="M783" s="128" t="s">
        <v>112</v>
      </c>
      <c r="N783" s="128" t="s">
        <v>4658</v>
      </c>
      <c r="O783" s="129">
        <v>283.06</v>
      </c>
      <c r="P783" s="129">
        <v>4.5599999999999996</v>
      </c>
      <c r="Q783" s="130">
        <v>7332</v>
      </c>
      <c r="R783" s="129">
        <v>34000</v>
      </c>
      <c r="S783" s="129">
        <v>3400</v>
      </c>
      <c r="T783" s="128" t="s">
        <v>2948</v>
      </c>
      <c r="U783" s="128" t="s">
        <v>4853</v>
      </c>
      <c r="V783" s="131" t="s">
        <v>4854</v>
      </c>
      <c r="W783" s="132">
        <v>74026</v>
      </c>
    </row>
    <row r="784" spans="1:23" ht="30" customHeight="1" x14ac:dyDescent="0.3">
      <c r="A784" s="122">
        <v>740870</v>
      </c>
      <c r="B784" s="123" t="s">
        <v>2385</v>
      </c>
      <c r="C784" s="124" t="s">
        <v>6002</v>
      </c>
      <c r="D784" s="125" t="s">
        <v>3017</v>
      </c>
      <c r="E784" s="124" t="s">
        <v>5678</v>
      </c>
      <c r="F784" s="124"/>
      <c r="G784" s="124" t="s">
        <v>138</v>
      </c>
      <c r="H784" s="124"/>
      <c r="I784" s="124"/>
      <c r="J784" s="126">
        <v>74</v>
      </c>
      <c r="K784" s="127">
        <v>7445</v>
      </c>
      <c r="L784" s="124" t="s">
        <v>4855</v>
      </c>
      <c r="M784" s="128" t="s">
        <v>112</v>
      </c>
      <c r="N784" s="128"/>
      <c r="O784" s="129">
        <v>42.16</v>
      </c>
      <c r="P784" s="129">
        <v>1.32</v>
      </c>
      <c r="Q784" s="130"/>
      <c r="R784" s="129">
        <v>14000</v>
      </c>
      <c r="S784" s="129">
        <v>2600</v>
      </c>
      <c r="T784" s="128"/>
      <c r="U784" s="128"/>
      <c r="V784" s="131"/>
      <c r="W784" s="132"/>
    </row>
    <row r="785" spans="1:23" ht="30" customHeight="1" x14ac:dyDescent="0.3">
      <c r="A785" s="122">
        <v>740873</v>
      </c>
      <c r="B785" s="123" t="s">
        <v>2386</v>
      </c>
      <c r="C785" s="124" t="s">
        <v>4856</v>
      </c>
      <c r="D785" s="125" t="s">
        <v>3017</v>
      </c>
      <c r="E785" s="124" t="s">
        <v>2387</v>
      </c>
      <c r="F785" s="124"/>
      <c r="G785" s="124" t="s">
        <v>2388</v>
      </c>
      <c r="H785" s="124" t="s">
        <v>5985</v>
      </c>
      <c r="I785" s="124" t="s">
        <v>2973</v>
      </c>
      <c r="J785" s="126">
        <v>74</v>
      </c>
      <c r="K785" s="127">
        <v>7431</v>
      </c>
      <c r="L785" s="124" t="s">
        <v>4857</v>
      </c>
      <c r="M785" s="128" t="s">
        <v>112</v>
      </c>
      <c r="N785" s="128" t="s">
        <v>4658</v>
      </c>
      <c r="O785" s="129">
        <v>269.02</v>
      </c>
      <c r="P785" s="129">
        <v>2.84</v>
      </c>
      <c r="Q785" s="130">
        <v>7431</v>
      </c>
      <c r="R785" s="129">
        <v>39000</v>
      </c>
      <c r="S785" s="129">
        <v>6700</v>
      </c>
      <c r="T785" s="128" t="s">
        <v>2948</v>
      </c>
      <c r="U785" s="128" t="s">
        <v>4858</v>
      </c>
      <c r="V785" s="131">
        <v>74010</v>
      </c>
      <c r="W785" s="132">
        <v>74056</v>
      </c>
    </row>
    <row r="786" spans="1:23" ht="30" customHeight="1" x14ac:dyDescent="0.3">
      <c r="A786" s="122">
        <v>740874</v>
      </c>
      <c r="B786" s="123" t="s">
        <v>2389</v>
      </c>
      <c r="C786" s="124" t="s">
        <v>4859</v>
      </c>
      <c r="D786" s="125" t="s">
        <v>3017</v>
      </c>
      <c r="E786" s="124" t="s">
        <v>2390</v>
      </c>
      <c r="F786" s="124" t="s">
        <v>4860</v>
      </c>
      <c r="G786" s="124" t="s">
        <v>138</v>
      </c>
      <c r="H786" s="124" t="e">
        <v>#N/A</v>
      </c>
      <c r="I786" s="124" t="e">
        <v>#N/A</v>
      </c>
      <c r="J786" s="126">
        <v>74</v>
      </c>
      <c r="K786" s="127">
        <v>7440</v>
      </c>
      <c r="L786" s="124" t="s">
        <v>4861</v>
      </c>
      <c r="M786" s="128" t="s">
        <v>112</v>
      </c>
      <c r="N786" s="128"/>
      <c r="O786" s="129">
        <v>366.27</v>
      </c>
      <c r="P786" s="129">
        <v>4.72</v>
      </c>
      <c r="Q786" s="130">
        <v>7440</v>
      </c>
      <c r="R786" s="129">
        <v>53000</v>
      </c>
      <c r="S786" s="129">
        <v>10000</v>
      </c>
      <c r="T786" s="128" t="s">
        <v>2948</v>
      </c>
      <c r="U786" s="128" t="s">
        <v>4862</v>
      </c>
      <c r="V786" s="131">
        <v>74034</v>
      </c>
      <c r="W786" s="132">
        <v>71432</v>
      </c>
    </row>
    <row r="787" spans="1:23" ht="30" customHeight="1" x14ac:dyDescent="0.3">
      <c r="A787" s="122">
        <v>740883</v>
      </c>
      <c r="B787" s="123" t="s">
        <v>2391</v>
      </c>
      <c r="C787" s="124" t="s">
        <v>4863</v>
      </c>
      <c r="D787" s="125" t="s">
        <v>3017</v>
      </c>
      <c r="E787" s="124" t="s">
        <v>2392</v>
      </c>
      <c r="F787" s="124"/>
      <c r="G787" s="124" t="s">
        <v>2393</v>
      </c>
      <c r="H787" s="124" t="s">
        <v>5957</v>
      </c>
      <c r="I787" s="124" t="s">
        <v>5969</v>
      </c>
      <c r="J787" s="126">
        <v>74</v>
      </c>
      <c r="K787" s="127">
        <v>7417</v>
      </c>
      <c r="L787" s="124" t="s">
        <v>4745</v>
      </c>
      <c r="M787" s="128" t="s">
        <v>112</v>
      </c>
      <c r="N787" s="128"/>
      <c r="O787" s="129">
        <v>276.86</v>
      </c>
      <c r="P787" s="129">
        <v>6.79</v>
      </c>
      <c r="Q787" s="130">
        <v>7417</v>
      </c>
      <c r="R787" s="129">
        <v>43000</v>
      </c>
      <c r="S787" s="129">
        <v>7400</v>
      </c>
      <c r="T787" s="128" t="s">
        <v>2948</v>
      </c>
      <c r="U787" s="128" t="s">
        <v>4864</v>
      </c>
      <c r="V787" s="131">
        <v>74066</v>
      </c>
      <c r="W787" s="132">
        <v>74055</v>
      </c>
    </row>
    <row r="788" spans="1:23" ht="30" customHeight="1" x14ac:dyDescent="0.3">
      <c r="A788" s="122">
        <v>740884</v>
      </c>
      <c r="B788" s="123" t="s">
        <v>2394</v>
      </c>
      <c r="C788" s="124" t="s">
        <v>4865</v>
      </c>
      <c r="D788" s="125" t="s">
        <v>3017</v>
      </c>
      <c r="E788" s="124" t="s">
        <v>2395</v>
      </c>
      <c r="F788" s="124" t="s">
        <v>4866</v>
      </c>
      <c r="G788" s="124" t="s">
        <v>2396</v>
      </c>
      <c r="H788" s="124" t="s">
        <v>5957</v>
      </c>
      <c r="I788" s="124" t="s">
        <v>5969</v>
      </c>
      <c r="J788" s="126">
        <v>73</v>
      </c>
      <c r="K788" s="127">
        <v>7371</v>
      </c>
      <c r="L788" s="124" t="s">
        <v>4678</v>
      </c>
      <c r="M788" s="128" t="s">
        <v>112</v>
      </c>
      <c r="N788" s="128" t="s">
        <v>3241</v>
      </c>
      <c r="O788" s="129">
        <v>507</v>
      </c>
      <c r="P788" s="129">
        <v>3.14</v>
      </c>
      <c r="Q788" s="130">
        <v>7371</v>
      </c>
      <c r="R788" s="129">
        <v>51000</v>
      </c>
      <c r="S788" s="129">
        <v>14000</v>
      </c>
      <c r="T788" s="128" t="s">
        <v>2948</v>
      </c>
      <c r="U788" s="128" t="s">
        <v>4867</v>
      </c>
      <c r="V788" s="131">
        <v>74017</v>
      </c>
      <c r="W788" s="132">
        <v>74074</v>
      </c>
    </row>
    <row r="789" spans="1:23" ht="30" customHeight="1" x14ac:dyDescent="0.3">
      <c r="A789" s="122">
        <v>744701</v>
      </c>
      <c r="B789" s="123" t="s">
        <v>2397</v>
      </c>
      <c r="C789" s="124" t="s">
        <v>2397</v>
      </c>
      <c r="D789" s="125" t="s">
        <v>3017</v>
      </c>
      <c r="E789" s="124" t="s">
        <v>2398</v>
      </c>
      <c r="F789" s="124" t="s">
        <v>6003</v>
      </c>
      <c r="G789" s="124" t="s">
        <v>2399</v>
      </c>
      <c r="H789" s="124" t="s">
        <v>6004</v>
      </c>
      <c r="I789" s="124" t="s">
        <v>5969</v>
      </c>
      <c r="J789" s="126">
        <v>74</v>
      </c>
      <c r="K789" s="127">
        <v>7449</v>
      </c>
      <c r="L789" s="124" t="s">
        <v>4868</v>
      </c>
      <c r="M789" s="128" t="s">
        <v>112</v>
      </c>
      <c r="N789" s="128"/>
      <c r="O789" s="129">
        <v>250.2</v>
      </c>
      <c r="P789" s="129">
        <v>5.39</v>
      </c>
      <c r="Q789" s="130">
        <v>7449</v>
      </c>
      <c r="R789" s="129">
        <v>4500</v>
      </c>
      <c r="S789" s="129">
        <v>2700</v>
      </c>
      <c r="T789" s="128" t="s">
        <v>2948</v>
      </c>
      <c r="U789" s="128" t="s">
        <v>4869</v>
      </c>
      <c r="V789" s="131">
        <v>74076</v>
      </c>
      <c r="W789" s="132">
        <v>73074</v>
      </c>
    </row>
    <row r="790" spans="1:23" ht="30" customHeight="1" x14ac:dyDescent="0.3">
      <c r="A790" s="122">
        <v>750172</v>
      </c>
      <c r="B790" s="123" t="s">
        <v>2400</v>
      </c>
      <c r="C790" s="124" t="s">
        <v>4870</v>
      </c>
      <c r="D790" s="125" t="s">
        <v>2957</v>
      </c>
      <c r="E790" s="124" t="s">
        <v>2401</v>
      </c>
      <c r="F790" s="124"/>
      <c r="G790" s="124" t="s">
        <v>2402</v>
      </c>
      <c r="H790" s="124" t="s">
        <v>5957</v>
      </c>
      <c r="I790" s="124" t="s">
        <v>5969</v>
      </c>
      <c r="J790" s="126">
        <v>75</v>
      </c>
      <c r="K790" s="127">
        <v>7522</v>
      </c>
      <c r="L790" s="124" t="s">
        <v>4871</v>
      </c>
      <c r="M790" s="128" t="s">
        <v>3006</v>
      </c>
      <c r="N790" s="128"/>
      <c r="O790" s="129">
        <v>1405833.87</v>
      </c>
      <c r="P790" s="129">
        <v>9312.25</v>
      </c>
      <c r="Q790" s="130">
        <v>7522</v>
      </c>
      <c r="R790" s="129">
        <v>17</v>
      </c>
      <c r="S790" s="129">
        <v>1</v>
      </c>
      <c r="T790" s="128" t="s">
        <v>2948</v>
      </c>
      <c r="U790" s="128" t="s">
        <v>4872</v>
      </c>
      <c r="V790" s="131">
        <v>75020</v>
      </c>
      <c r="W790" s="132">
        <v>75020</v>
      </c>
    </row>
    <row r="791" spans="1:23" ht="30" customHeight="1" x14ac:dyDescent="0.3">
      <c r="A791" s="122">
        <v>750175</v>
      </c>
      <c r="B791" s="123" t="s">
        <v>2403</v>
      </c>
      <c r="C791" s="124" t="s">
        <v>4873</v>
      </c>
      <c r="D791" s="125" t="s">
        <v>2957</v>
      </c>
      <c r="E791" s="124" t="s">
        <v>2404</v>
      </c>
      <c r="F791" s="124"/>
      <c r="G791" s="124" t="s">
        <v>2405</v>
      </c>
      <c r="H791" s="124" t="s">
        <v>5957</v>
      </c>
      <c r="I791" s="124" t="s">
        <v>5969</v>
      </c>
      <c r="J791" s="126">
        <v>75</v>
      </c>
      <c r="K791" s="127">
        <v>7522</v>
      </c>
      <c r="L791" s="124" t="s">
        <v>4871</v>
      </c>
      <c r="M791" s="128" t="s">
        <v>3006</v>
      </c>
      <c r="N791" s="128"/>
      <c r="O791" s="129">
        <v>1405833.87</v>
      </c>
      <c r="P791" s="129">
        <v>9312.25</v>
      </c>
      <c r="Q791" s="130">
        <v>7522</v>
      </c>
      <c r="R791" s="129">
        <v>17</v>
      </c>
      <c r="S791" s="129">
        <v>1</v>
      </c>
      <c r="T791" s="128" t="s">
        <v>2948</v>
      </c>
      <c r="U791" s="128" t="s">
        <v>4874</v>
      </c>
      <c r="V791" s="131">
        <v>75022</v>
      </c>
      <c r="W791" s="132">
        <v>75020</v>
      </c>
    </row>
    <row r="792" spans="1:23" ht="30" customHeight="1" x14ac:dyDescent="0.3">
      <c r="A792" s="122">
        <v>750177</v>
      </c>
      <c r="B792" s="123" t="s">
        <v>2406</v>
      </c>
      <c r="C792" s="124" t="s">
        <v>4875</v>
      </c>
      <c r="D792" s="125" t="s">
        <v>2957</v>
      </c>
      <c r="E792" s="124" t="s">
        <v>2407</v>
      </c>
      <c r="F792" s="124" t="s">
        <v>4876</v>
      </c>
      <c r="G792" s="124" t="s">
        <v>2408</v>
      </c>
      <c r="H792" s="124" t="s">
        <v>5957</v>
      </c>
      <c r="I792" s="124" t="s">
        <v>5969</v>
      </c>
      <c r="J792" s="126">
        <v>75</v>
      </c>
      <c r="K792" s="127">
        <v>7523</v>
      </c>
      <c r="L792" s="124" t="s">
        <v>4877</v>
      </c>
      <c r="M792" s="128" t="s">
        <v>3006</v>
      </c>
      <c r="N792" s="128"/>
      <c r="O792" s="129">
        <v>622431.71</v>
      </c>
      <c r="P792" s="129">
        <v>3333.7</v>
      </c>
      <c r="Q792" s="130">
        <v>7523</v>
      </c>
      <c r="R792" s="129">
        <v>1</v>
      </c>
      <c r="S792" s="129">
        <v>1</v>
      </c>
      <c r="T792" s="128" t="s">
        <v>2948</v>
      </c>
      <c r="U792" s="128" t="s">
        <v>4878</v>
      </c>
      <c r="V792" s="131">
        <v>75027</v>
      </c>
      <c r="W792" s="132"/>
    </row>
    <row r="793" spans="1:23" ht="30" customHeight="1" x14ac:dyDescent="0.3">
      <c r="A793" s="122">
        <v>750178</v>
      </c>
      <c r="B793" s="123" t="s">
        <v>2409</v>
      </c>
      <c r="C793" s="124" t="s">
        <v>4879</v>
      </c>
      <c r="D793" s="125" t="s">
        <v>2957</v>
      </c>
      <c r="E793" s="124" t="s">
        <v>5679</v>
      </c>
      <c r="F793" s="124"/>
      <c r="G793" s="124" t="s">
        <v>2410</v>
      </c>
      <c r="H793" s="124" t="s">
        <v>5957</v>
      </c>
      <c r="I793" s="124" t="s">
        <v>5969</v>
      </c>
      <c r="J793" s="126">
        <v>75</v>
      </c>
      <c r="K793" s="127">
        <v>7522</v>
      </c>
      <c r="L793" s="124" t="s">
        <v>4871</v>
      </c>
      <c r="M793" s="128" t="s">
        <v>3006</v>
      </c>
      <c r="N793" s="128"/>
      <c r="O793" s="129">
        <v>1405833.87</v>
      </c>
      <c r="P793" s="129">
        <v>9312.25</v>
      </c>
      <c r="Q793" s="130">
        <v>7522</v>
      </c>
      <c r="R793" s="129">
        <v>17</v>
      </c>
      <c r="S793" s="129">
        <v>1</v>
      </c>
      <c r="T793" s="128" t="s">
        <v>2948</v>
      </c>
      <c r="U793" s="128" t="s">
        <v>4880</v>
      </c>
      <c r="V793" s="131">
        <v>75021</v>
      </c>
      <c r="W793" s="132">
        <v>75020</v>
      </c>
    </row>
    <row r="794" spans="1:23" ht="30" customHeight="1" x14ac:dyDescent="0.3">
      <c r="A794" s="122">
        <v>750179</v>
      </c>
      <c r="B794" s="123" t="s">
        <v>2411</v>
      </c>
      <c r="C794" s="124" t="s">
        <v>4881</v>
      </c>
      <c r="D794" s="125" t="s">
        <v>2957</v>
      </c>
      <c r="E794" s="124" t="s">
        <v>2412</v>
      </c>
      <c r="F794" s="124"/>
      <c r="G794" s="124" t="s">
        <v>2413</v>
      </c>
      <c r="H794" s="124" t="s">
        <v>5957</v>
      </c>
      <c r="I794" s="124" t="s">
        <v>5969</v>
      </c>
      <c r="J794" s="126">
        <v>75</v>
      </c>
      <c r="K794" s="127">
        <v>7522</v>
      </c>
      <c r="L794" s="124" t="s">
        <v>4871</v>
      </c>
      <c r="M794" s="128" t="s">
        <v>3006</v>
      </c>
      <c r="N794" s="128"/>
      <c r="O794" s="129">
        <v>1405833.87</v>
      </c>
      <c r="P794" s="129">
        <v>9312.25</v>
      </c>
      <c r="Q794" s="130">
        <v>7522</v>
      </c>
      <c r="R794" s="129">
        <v>17</v>
      </c>
      <c r="S794" s="129">
        <v>1</v>
      </c>
      <c r="T794" s="128" t="s">
        <v>2948</v>
      </c>
      <c r="U794" s="128" t="s">
        <v>4882</v>
      </c>
      <c r="V794" s="131" t="s">
        <v>4883</v>
      </c>
      <c r="W794" s="132">
        <v>75020</v>
      </c>
    </row>
    <row r="795" spans="1:23" ht="30" customHeight="1" x14ac:dyDescent="0.3">
      <c r="A795" s="122">
        <v>750211</v>
      </c>
      <c r="B795" s="123" t="s">
        <v>2414</v>
      </c>
      <c r="C795" s="124" t="s">
        <v>2414</v>
      </c>
      <c r="D795" s="125" t="s">
        <v>2957</v>
      </c>
      <c r="E795" s="124" t="s">
        <v>2415</v>
      </c>
      <c r="F795" s="124" t="s">
        <v>4737</v>
      </c>
      <c r="G795" s="124" t="s">
        <v>2416</v>
      </c>
      <c r="H795" s="124" t="s">
        <v>5957</v>
      </c>
      <c r="I795" s="124" t="s">
        <v>5969</v>
      </c>
      <c r="J795" s="126">
        <v>75</v>
      </c>
      <c r="K795" s="127">
        <v>7524</v>
      </c>
      <c r="L795" s="124" t="s">
        <v>4884</v>
      </c>
      <c r="M795" s="128" t="s">
        <v>3006</v>
      </c>
      <c r="N795" s="128"/>
      <c r="O795" s="129">
        <v>4368411.33</v>
      </c>
      <c r="P795" s="129">
        <v>41331.480000000003</v>
      </c>
      <c r="Q795" s="130">
        <v>7524</v>
      </c>
      <c r="R795" s="129">
        <v>1</v>
      </c>
      <c r="S795" s="129">
        <v>1</v>
      </c>
      <c r="T795" s="128" t="s">
        <v>2948</v>
      </c>
      <c r="U795" s="128" t="s">
        <v>4885</v>
      </c>
      <c r="V795" s="131">
        <v>75060</v>
      </c>
      <c r="W795" s="132"/>
    </row>
    <row r="796" spans="1:23" ht="30" customHeight="1" x14ac:dyDescent="0.3">
      <c r="A796" s="133">
        <v>750340</v>
      </c>
      <c r="B796" s="123" t="s">
        <v>5513</v>
      </c>
      <c r="C796" s="124"/>
      <c r="D796" s="125" t="s">
        <v>2957</v>
      </c>
      <c r="E796" s="124" t="s">
        <v>5680</v>
      </c>
      <c r="F796" s="124"/>
      <c r="G796" s="124" t="s">
        <v>138</v>
      </c>
      <c r="H796" s="124" t="e">
        <v>#N/A</v>
      </c>
      <c r="I796" s="124" t="e">
        <v>#N/A</v>
      </c>
      <c r="J796" s="128">
        <v>75</v>
      </c>
      <c r="K796" s="127">
        <v>7512</v>
      </c>
      <c r="L796" s="124" t="s">
        <v>4940</v>
      </c>
      <c r="M796" s="128" t="s">
        <v>3006</v>
      </c>
      <c r="N796" s="128"/>
      <c r="O796" s="129">
        <v>1473723.05</v>
      </c>
      <c r="P796" s="129">
        <v>16033.52</v>
      </c>
      <c r="Q796" s="128"/>
      <c r="R796" s="134"/>
      <c r="S796" s="134"/>
      <c r="T796" s="128"/>
      <c r="U796" s="128"/>
      <c r="V796" s="131"/>
      <c r="W796" s="132"/>
    </row>
    <row r="797" spans="1:23" ht="30" customHeight="1" x14ac:dyDescent="0.3">
      <c r="A797" s="122">
        <v>750347</v>
      </c>
      <c r="B797" s="123" t="s">
        <v>2417</v>
      </c>
      <c r="C797" s="124" t="s">
        <v>4886</v>
      </c>
      <c r="D797" s="125" t="s">
        <v>2957</v>
      </c>
      <c r="E797" s="124" t="s">
        <v>2418</v>
      </c>
      <c r="F797" s="124"/>
      <c r="G797" s="124" t="s">
        <v>2419</v>
      </c>
      <c r="H797" s="124" t="s">
        <v>5957</v>
      </c>
      <c r="I797" s="124" t="s">
        <v>5969</v>
      </c>
      <c r="J797" s="126">
        <v>75</v>
      </c>
      <c r="K797" s="127">
        <v>7521</v>
      </c>
      <c r="L797" s="124" t="s">
        <v>4887</v>
      </c>
      <c r="M797" s="128" t="s">
        <v>3006</v>
      </c>
      <c r="N797" s="128"/>
      <c r="O797" s="129">
        <v>229004.82</v>
      </c>
      <c r="P797" s="129">
        <v>3333.7</v>
      </c>
      <c r="Q797" s="130">
        <v>7521</v>
      </c>
      <c r="R797" s="129">
        <v>32</v>
      </c>
      <c r="S797" s="129">
        <v>1</v>
      </c>
      <c r="T797" s="128" t="s">
        <v>2948</v>
      </c>
      <c r="U797" s="128" t="s">
        <v>4888</v>
      </c>
      <c r="V797" s="131">
        <v>75011</v>
      </c>
      <c r="W797" s="132">
        <v>75010</v>
      </c>
    </row>
    <row r="798" spans="1:23" ht="30" customHeight="1" x14ac:dyDescent="0.3">
      <c r="A798" s="122">
        <v>750348</v>
      </c>
      <c r="B798" s="123" t="s">
        <v>2420</v>
      </c>
      <c r="C798" s="124" t="s">
        <v>2420</v>
      </c>
      <c r="D798" s="125" t="s">
        <v>2957</v>
      </c>
      <c r="E798" s="124" t="s">
        <v>2421</v>
      </c>
      <c r="F798" s="124"/>
      <c r="G798" s="124" t="s">
        <v>138</v>
      </c>
      <c r="H798" s="124" t="e">
        <v>#N/A</v>
      </c>
      <c r="I798" s="124" t="e">
        <v>#N/A</v>
      </c>
      <c r="J798" s="126">
        <v>75</v>
      </c>
      <c r="K798" s="127">
        <v>7521</v>
      </c>
      <c r="L798" s="124" t="s">
        <v>4887</v>
      </c>
      <c r="M798" s="128" t="s">
        <v>3006</v>
      </c>
      <c r="N798" s="128"/>
      <c r="O798" s="129">
        <v>229004.82</v>
      </c>
      <c r="P798" s="129">
        <v>3333.7</v>
      </c>
      <c r="Q798" s="130">
        <v>7521</v>
      </c>
      <c r="R798" s="129">
        <v>32</v>
      </c>
      <c r="S798" s="129">
        <v>1</v>
      </c>
      <c r="T798" s="128" t="s">
        <v>2948</v>
      </c>
      <c r="U798" s="128" t="s">
        <v>4889</v>
      </c>
      <c r="V798" s="131">
        <v>75011</v>
      </c>
      <c r="W798" s="132">
        <v>75010</v>
      </c>
    </row>
    <row r="799" spans="1:23" ht="30" customHeight="1" x14ac:dyDescent="0.3">
      <c r="A799" s="122">
        <v>750349</v>
      </c>
      <c r="B799" s="123" t="s">
        <v>2422</v>
      </c>
      <c r="C799" s="124" t="s">
        <v>4890</v>
      </c>
      <c r="D799" s="125" t="s">
        <v>2957</v>
      </c>
      <c r="E799" s="124" t="s">
        <v>2423</v>
      </c>
      <c r="F799" s="124" t="s">
        <v>4891</v>
      </c>
      <c r="G799" s="124" t="s">
        <v>2424</v>
      </c>
      <c r="H799" s="124" t="s">
        <v>5957</v>
      </c>
      <c r="I799" s="124" t="s">
        <v>5969</v>
      </c>
      <c r="J799" s="126">
        <v>75</v>
      </c>
      <c r="K799" s="127">
        <v>7521</v>
      </c>
      <c r="L799" s="124" t="s">
        <v>4887</v>
      </c>
      <c r="M799" s="128" t="s">
        <v>3006</v>
      </c>
      <c r="N799" s="128"/>
      <c r="O799" s="129">
        <v>229004.82</v>
      </c>
      <c r="P799" s="129">
        <v>3333.7</v>
      </c>
      <c r="Q799" s="130">
        <v>7521</v>
      </c>
      <c r="R799" s="129">
        <v>32</v>
      </c>
      <c r="S799" s="129">
        <v>1</v>
      </c>
      <c r="T799" s="128" t="s">
        <v>2948</v>
      </c>
      <c r="U799" s="128" t="s">
        <v>4892</v>
      </c>
      <c r="V799" s="131">
        <v>75011</v>
      </c>
      <c r="W799" s="132">
        <v>75010</v>
      </c>
    </row>
    <row r="800" spans="1:23" ht="30" customHeight="1" x14ac:dyDescent="0.3">
      <c r="A800" s="122">
        <v>750371</v>
      </c>
      <c r="B800" s="123" t="s">
        <v>2425</v>
      </c>
      <c r="C800" s="124" t="s">
        <v>4893</v>
      </c>
      <c r="D800" s="125" t="s">
        <v>2957</v>
      </c>
      <c r="E800" s="124" t="s">
        <v>2426</v>
      </c>
      <c r="F800" s="124" t="s">
        <v>4894</v>
      </c>
      <c r="G800" s="124" t="s">
        <v>2427</v>
      </c>
      <c r="H800" s="124" t="s">
        <v>5957</v>
      </c>
      <c r="I800" s="124" t="s">
        <v>5969</v>
      </c>
      <c r="J800" s="126">
        <v>75</v>
      </c>
      <c r="K800" s="127">
        <v>7531</v>
      </c>
      <c r="L800" s="124" t="s">
        <v>4895</v>
      </c>
      <c r="M800" s="128" t="s">
        <v>112</v>
      </c>
      <c r="N800" s="128"/>
      <c r="O800" s="129">
        <v>147.11000000000001</v>
      </c>
      <c r="P800" s="129">
        <v>0.68</v>
      </c>
      <c r="Q800" s="130">
        <v>7531</v>
      </c>
      <c r="R800" s="129">
        <v>45000</v>
      </c>
      <c r="S800" s="129">
        <v>790</v>
      </c>
      <c r="T800" s="128" t="s">
        <v>2948</v>
      </c>
      <c r="U800" s="128" t="s">
        <v>4896</v>
      </c>
      <c r="V800" s="131">
        <v>75052</v>
      </c>
      <c r="W800" s="132">
        <v>74078</v>
      </c>
    </row>
    <row r="801" spans="1:23" ht="30" customHeight="1" x14ac:dyDescent="0.3">
      <c r="A801" s="122">
        <v>750422</v>
      </c>
      <c r="B801" s="123" t="s">
        <v>2428</v>
      </c>
      <c r="C801" s="124" t="s">
        <v>4897</v>
      </c>
      <c r="D801" s="125" t="s">
        <v>3017</v>
      </c>
      <c r="E801" s="124" t="s">
        <v>2429</v>
      </c>
      <c r="F801" s="124"/>
      <c r="G801" s="124" t="s">
        <v>2430</v>
      </c>
      <c r="H801" s="124" t="s">
        <v>5957</v>
      </c>
      <c r="I801" s="124" t="s">
        <v>5969</v>
      </c>
      <c r="J801" s="126">
        <v>74</v>
      </c>
      <c r="K801" s="127">
        <v>7413</v>
      </c>
      <c r="L801" s="124" t="s">
        <v>4898</v>
      </c>
      <c r="M801" s="128" t="s">
        <v>112</v>
      </c>
      <c r="N801" s="128"/>
      <c r="O801" s="129">
        <v>211.07</v>
      </c>
      <c r="P801" s="129">
        <v>9.81</v>
      </c>
      <c r="Q801" s="130">
        <v>7413</v>
      </c>
      <c r="R801" s="129">
        <v>24000</v>
      </c>
      <c r="S801" s="129">
        <v>4600</v>
      </c>
      <c r="T801" s="128" t="s">
        <v>2948</v>
      </c>
      <c r="U801" s="128" t="s">
        <v>4899</v>
      </c>
      <c r="V801" s="131">
        <v>74030</v>
      </c>
      <c r="W801" s="132">
        <v>74080</v>
      </c>
    </row>
    <row r="802" spans="1:23" ht="30" customHeight="1" x14ac:dyDescent="0.3">
      <c r="A802" s="122">
        <v>750423</v>
      </c>
      <c r="B802" s="123" t="s">
        <v>2431</v>
      </c>
      <c r="C802" s="124" t="s">
        <v>4900</v>
      </c>
      <c r="D802" s="125" t="s">
        <v>3017</v>
      </c>
      <c r="E802" s="124" t="s">
        <v>2432</v>
      </c>
      <c r="F802" s="124"/>
      <c r="G802" s="124" t="s">
        <v>2433</v>
      </c>
      <c r="H802" s="124" t="s">
        <v>5957</v>
      </c>
      <c r="I802" s="124" t="s">
        <v>5969</v>
      </c>
      <c r="J802" s="126">
        <v>74</v>
      </c>
      <c r="K802" s="127">
        <v>7413</v>
      </c>
      <c r="L802" s="124" t="s">
        <v>4898</v>
      </c>
      <c r="M802" s="128" t="s">
        <v>112</v>
      </c>
      <c r="N802" s="128"/>
      <c r="O802" s="129">
        <v>211.07</v>
      </c>
      <c r="P802" s="129">
        <v>9.81</v>
      </c>
      <c r="Q802" s="130">
        <v>7413</v>
      </c>
      <c r="R802" s="129">
        <v>24000</v>
      </c>
      <c r="S802" s="129">
        <v>4600</v>
      </c>
      <c r="T802" s="128" t="s">
        <v>2948</v>
      </c>
      <c r="U802" s="128" t="s">
        <v>4901</v>
      </c>
      <c r="V802" s="131">
        <v>74031</v>
      </c>
      <c r="W802" s="132"/>
    </row>
    <row r="803" spans="1:23" ht="30" customHeight="1" x14ac:dyDescent="0.3">
      <c r="A803" s="122">
        <v>750426</v>
      </c>
      <c r="B803" s="123" t="s">
        <v>2434</v>
      </c>
      <c r="C803" s="124" t="s">
        <v>4902</v>
      </c>
      <c r="D803" s="125" t="s">
        <v>2957</v>
      </c>
      <c r="E803" s="124" t="s">
        <v>2435</v>
      </c>
      <c r="F803" s="124"/>
      <c r="G803" s="124" t="s">
        <v>2436</v>
      </c>
      <c r="H803" s="124" t="s">
        <v>5957</v>
      </c>
      <c r="I803" s="124" t="s">
        <v>5969</v>
      </c>
      <c r="J803" s="126">
        <v>75</v>
      </c>
      <c r="K803" s="127">
        <v>7513</v>
      </c>
      <c r="L803" s="124" t="s">
        <v>4903</v>
      </c>
      <c r="M803" s="128" t="s">
        <v>3006</v>
      </c>
      <c r="N803" s="128"/>
      <c r="O803" s="129">
        <v>2927088.45</v>
      </c>
      <c r="P803" s="129">
        <v>91482.39</v>
      </c>
      <c r="Q803" s="130">
        <v>7513</v>
      </c>
      <c r="R803" s="129">
        <v>1</v>
      </c>
      <c r="S803" s="129">
        <v>1</v>
      </c>
      <c r="T803" s="128" t="s">
        <v>2948</v>
      </c>
      <c r="U803" s="128" t="s">
        <v>4904</v>
      </c>
      <c r="V803" s="131">
        <v>75041</v>
      </c>
      <c r="W803" s="132">
        <v>75040</v>
      </c>
    </row>
    <row r="804" spans="1:23" ht="30" customHeight="1" x14ac:dyDescent="0.3">
      <c r="A804" s="122">
        <v>750427</v>
      </c>
      <c r="B804" s="123" t="s">
        <v>2437</v>
      </c>
      <c r="C804" s="124" t="s">
        <v>4905</v>
      </c>
      <c r="D804" s="125" t="s">
        <v>2957</v>
      </c>
      <c r="E804" s="124" t="s">
        <v>2438</v>
      </c>
      <c r="F804" s="124"/>
      <c r="G804" s="124" t="s">
        <v>2439</v>
      </c>
      <c r="H804" s="124" t="s">
        <v>5957</v>
      </c>
      <c r="I804" s="124" t="s">
        <v>5969</v>
      </c>
      <c r="J804" s="126">
        <v>75</v>
      </c>
      <c r="K804" s="127">
        <v>7513</v>
      </c>
      <c r="L804" s="124" t="s">
        <v>4903</v>
      </c>
      <c r="M804" s="128" t="s">
        <v>3006</v>
      </c>
      <c r="N804" s="128"/>
      <c r="O804" s="129">
        <v>2927088.45</v>
      </c>
      <c r="P804" s="129">
        <v>91482.39</v>
      </c>
      <c r="Q804" s="130">
        <v>7513</v>
      </c>
      <c r="R804" s="129">
        <v>1</v>
      </c>
      <c r="S804" s="129">
        <v>1</v>
      </c>
      <c r="T804" s="128" t="s">
        <v>2948</v>
      </c>
      <c r="U804" s="128" t="s">
        <v>4906</v>
      </c>
      <c r="V804" s="131">
        <v>75040</v>
      </c>
      <c r="W804" s="132">
        <v>75040</v>
      </c>
    </row>
    <row r="805" spans="1:23" ht="30" customHeight="1" x14ac:dyDescent="0.3">
      <c r="A805" s="122">
        <v>750429</v>
      </c>
      <c r="B805" s="123" t="s">
        <v>2440</v>
      </c>
      <c r="C805" s="124" t="s">
        <v>2440</v>
      </c>
      <c r="D805" s="125" t="s">
        <v>2957</v>
      </c>
      <c r="E805" s="124" t="s">
        <v>2441</v>
      </c>
      <c r="F805" s="124"/>
      <c r="G805" s="124" t="s">
        <v>2442</v>
      </c>
      <c r="H805" s="124" t="s">
        <v>5957</v>
      </c>
      <c r="I805" s="124" t="s">
        <v>5969</v>
      </c>
      <c r="J805" s="126">
        <v>75</v>
      </c>
      <c r="K805" s="127">
        <v>7514</v>
      </c>
      <c r="L805" s="124" t="s">
        <v>4907</v>
      </c>
      <c r="M805" s="128" t="s">
        <v>3006</v>
      </c>
      <c r="N805" s="128"/>
      <c r="O805" s="129">
        <v>272539.62</v>
      </c>
      <c r="P805" s="129">
        <v>9470.0400000000009</v>
      </c>
      <c r="Q805" s="130">
        <v>7514</v>
      </c>
      <c r="R805" s="129">
        <v>1</v>
      </c>
      <c r="S805" s="129">
        <v>1</v>
      </c>
      <c r="T805" s="128" t="s">
        <v>2948</v>
      </c>
      <c r="U805" s="128" t="s">
        <v>4908</v>
      </c>
      <c r="V805" s="131">
        <v>75042</v>
      </c>
      <c r="W805" s="132">
        <v>75056</v>
      </c>
    </row>
    <row r="806" spans="1:23" ht="30" customHeight="1" x14ac:dyDescent="0.3">
      <c r="A806" s="122">
        <v>750440</v>
      </c>
      <c r="B806" s="123" t="s">
        <v>2443</v>
      </c>
      <c r="C806" s="124" t="s">
        <v>4909</v>
      </c>
      <c r="D806" s="125" t="s">
        <v>2957</v>
      </c>
      <c r="E806" s="124" t="s">
        <v>2444</v>
      </c>
      <c r="F806" s="124"/>
      <c r="G806" s="124" t="s">
        <v>138</v>
      </c>
      <c r="H806" s="124" t="e">
        <v>#N/A</v>
      </c>
      <c r="I806" s="124" t="e">
        <v>#N/A</v>
      </c>
      <c r="J806" s="126">
        <v>75</v>
      </c>
      <c r="K806" s="127">
        <v>7515</v>
      </c>
      <c r="L806" s="124" t="s">
        <v>4910</v>
      </c>
      <c r="M806" s="128" t="s">
        <v>3006</v>
      </c>
      <c r="N806" s="128"/>
      <c r="O806" s="129">
        <v>71155.360000000001</v>
      </c>
      <c r="P806" s="129">
        <v>45741.19</v>
      </c>
      <c r="Q806" s="130">
        <v>7515</v>
      </c>
      <c r="R806" s="129">
        <v>1</v>
      </c>
      <c r="S806" s="129">
        <v>1</v>
      </c>
      <c r="T806" s="128" t="s">
        <v>2948</v>
      </c>
      <c r="U806" s="128" t="s">
        <v>4911</v>
      </c>
      <c r="V806" s="131" t="s">
        <v>4912</v>
      </c>
      <c r="W806" s="132"/>
    </row>
    <row r="807" spans="1:23" s="139" customFormat="1" ht="30" customHeight="1" x14ac:dyDescent="0.35">
      <c r="A807" s="122">
        <v>750570</v>
      </c>
      <c r="B807" s="123" t="s">
        <v>2445</v>
      </c>
      <c r="C807" s="124" t="s">
        <v>4913</v>
      </c>
      <c r="D807" s="125" t="s">
        <v>2957</v>
      </c>
      <c r="E807" s="124" t="s">
        <v>2446</v>
      </c>
      <c r="F807" s="124"/>
      <c r="G807" s="124" t="s">
        <v>138</v>
      </c>
      <c r="H807" s="124" t="e">
        <v>#N/A</v>
      </c>
      <c r="I807" s="124" t="e">
        <v>#N/A</v>
      </c>
      <c r="J807" s="126">
        <v>75</v>
      </c>
      <c r="K807" s="127">
        <v>7516</v>
      </c>
      <c r="L807" s="124" t="s">
        <v>4914</v>
      </c>
      <c r="M807" s="128" t="s">
        <v>3006</v>
      </c>
      <c r="N807" s="128"/>
      <c r="O807" s="129">
        <v>27093.67</v>
      </c>
      <c r="P807" s="129">
        <v>1394.64</v>
      </c>
      <c r="Q807" s="130">
        <v>7516</v>
      </c>
      <c r="R807" s="129">
        <v>1</v>
      </c>
      <c r="S807" s="129">
        <v>1</v>
      </c>
      <c r="T807" s="128" t="s">
        <v>2948</v>
      </c>
      <c r="U807" s="128" t="s">
        <v>4915</v>
      </c>
      <c r="V807" s="131"/>
      <c r="W807" s="132">
        <v>75057</v>
      </c>
    </row>
    <row r="808" spans="1:23" s="139" customFormat="1" ht="30" customHeight="1" x14ac:dyDescent="0.35">
      <c r="A808" s="122">
        <v>750581</v>
      </c>
      <c r="B808" s="123" t="s">
        <v>2447</v>
      </c>
      <c r="C808" s="124" t="s">
        <v>4916</v>
      </c>
      <c r="D808" s="125" t="s">
        <v>2957</v>
      </c>
      <c r="E808" s="124" t="s">
        <v>2448</v>
      </c>
      <c r="F808" s="124" t="s">
        <v>6005</v>
      </c>
      <c r="G808" s="124" t="s">
        <v>2449</v>
      </c>
      <c r="H808" s="124" t="s">
        <v>5957</v>
      </c>
      <c r="I808" s="124" t="s">
        <v>5969</v>
      </c>
      <c r="J808" s="126">
        <v>75</v>
      </c>
      <c r="K808" s="127">
        <v>7542</v>
      </c>
      <c r="L808" s="124" t="s">
        <v>4917</v>
      </c>
      <c r="M808" s="128" t="s">
        <v>3006</v>
      </c>
      <c r="N808" s="128"/>
      <c r="O808" s="129">
        <v>176517.53</v>
      </c>
      <c r="P808" s="129">
        <v>3387.51</v>
      </c>
      <c r="Q808" s="130">
        <v>7542</v>
      </c>
      <c r="R808" s="129">
        <v>35</v>
      </c>
      <c r="S808" s="129">
        <v>1</v>
      </c>
      <c r="T808" s="128" t="s">
        <v>2948</v>
      </c>
      <c r="U808" s="128" t="s">
        <v>4918</v>
      </c>
      <c r="V808" s="131" t="s">
        <v>4919</v>
      </c>
      <c r="W808" s="132" t="s">
        <v>4920</v>
      </c>
    </row>
    <row r="809" spans="1:23" s="139" customFormat="1" ht="30" customHeight="1" x14ac:dyDescent="0.35">
      <c r="A809" s="122">
        <v>750582</v>
      </c>
      <c r="B809" s="123" t="s">
        <v>2450</v>
      </c>
      <c r="C809" s="124" t="s">
        <v>4921</v>
      </c>
      <c r="D809" s="125" t="s">
        <v>2957</v>
      </c>
      <c r="E809" s="124" t="s">
        <v>2451</v>
      </c>
      <c r="F809" s="124"/>
      <c r="G809" s="124" t="s">
        <v>2452</v>
      </c>
      <c r="H809" s="124" t="s">
        <v>5957</v>
      </c>
      <c r="I809" s="124" t="s">
        <v>5969</v>
      </c>
      <c r="J809" s="126">
        <v>75</v>
      </c>
      <c r="K809" s="127">
        <v>7542</v>
      </c>
      <c r="L809" s="124" t="s">
        <v>4917</v>
      </c>
      <c r="M809" s="128" t="s">
        <v>3006</v>
      </c>
      <c r="N809" s="128"/>
      <c r="O809" s="129">
        <v>176517.53</v>
      </c>
      <c r="P809" s="129">
        <v>3387.51</v>
      </c>
      <c r="Q809" s="130">
        <v>7542</v>
      </c>
      <c r="R809" s="129">
        <v>35</v>
      </c>
      <c r="S809" s="129">
        <v>1</v>
      </c>
      <c r="T809" s="128" t="s">
        <v>2948</v>
      </c>
      <c r="U809" s="128" t="s">
        <v>4922</v>
      </c>
      <c r="V809" s="131"/>
      <c r="W809" s="132" t="s">
        <v>4920</v>
      </c>
    </row>
    <row r="810" spans="1:23" ht="30" customHeight="1" x14ac:dyDescent="0.3">
      <c r="A810" s="122">
        <v>750583</v>
      </c>
      <c r="B810" s="123" t="s">
        <v>2453</v>
      </c>
      <c r="C810" s="124" t="s">
        <v>2453</v>
      </c>
      <c r="D810" s="125" t="s">
        <v>3017</v>
      </c>
      <c r="E810" s="124" t="s">
        <v>5681</v>
      </c>
      <c r="F810" s="124"/>
      <c r="G810" s="124" t="s">
        <v>2454</v>
      </c>
      <c r="H810" s="124" t="s">
        <v>5957</v>
      </c>
      <c r="I810" s="124" t="s">
        <v>5969</v>
      </c>
      <c r="J810" s="126">
        <v>74</v>
      </c>
      <c r="K810" s="127">
        <v>7444</v>
      </c>
      <c r="L810" s="124" t="s">
        <v>4923</v>
      </c>
      <c r="M810" s="128" t="s">
        <v>112</v>
      </c>
      <c r="N810" s="128"/>
      <c r="O810" s="129">
        <v>49.53</v>
      </c>
      <c r="P810" s="129">
        <v>0.71</v>
      </c>
      <c r="Q810" s="130">
        <v>7444</v>
      </c>
      <c r="R810" s="129">
        <v>18000</v>
      </c>
      <c r="S810" s="129">
        <v>2600</v>
      </c>
      <c r="T810" s="128" t="s">
        <v>2948</v>
      </c>
      <c r="U810" s="128" t="s">
        <v>4924</v>
      </c>
      <c r="V810" s="131">
        <v>74049</v>
      </c>
      <c r="W810" s="132">
        <v>74079</v>
      </c>
    </row>
    <row r="811" spans="1:23" ht="30" customHeight="1" x14ac:dyDescent="0.3">
      <c r="A811" s="122">
        <v>750600</v>
      </c>
      <c r="B811" s="123" t="s">
        <v>2455</v>
      </c>
      <c r="C811" s="124" t="s">
        <v>4925</v>
      </c>
      <c r="D811" s="125" t="s">
        <v>2957</v>
      </c>
      <c r="E811" s="124" t="s">
        <v>2456</v>
      </c>
      <c r="F811" s="124"/>
      <c r="G811" s="124" t="s">
        <v>138</v>
      </c>
      <c r="H811" s="124" t="e">
        <v>#N/A</v>
      </c>
      <c r="I811" s="124" t="e">
        <v>#N/A</v>
      </c>
      <c r="J811" s="126">
        <v>75</v>
      </c>
      <c r="K811" s="127">
        <v>7518</v>
      </c>
      <c r="L811" s="124" t="s">
        <v>4926</v>
      </c>
      <c r="M811" s="128" t="s">
        <v>3006</v>
      </c>
      <c r="N811" s="128"/>
      <c r="O811" s="129">
        <v>1266860.01</v>
      </c>
      <c r="P811" s="129">
        <v>11435.66</v>
      </c>
      <c r="Q811" s="130">
        <v>7518</v>
      </c>
      <c r="R811" s="129">
        <v>1</v>
      </c>
      <c r="S811" s="129">
        <v>1</v>
      </c>
      <c r="T811" s="128" t="s">
        <v>2948</v>
      </c>
      <c r="U811" s="128" t="s">
        <v>4927</v>
      </c>
      <c r="V811" s="131"/>
      <c r="W811" s="132">
        <v>75060</v>
      </c>
    </row>
    <row r="812" spans="1:23" ht="30" customHeight="1" x14ac:dyDescent="0.3">
      <c r="A812" s="122">
        <v>750611</v>
      </c>
      <c r="B812" s="123" t="s">
        <v>2457</v>
      </c>
      <c r="C812" s="124" t="s">
        <v>4928</v>
      </c>
      <c r="D812" s="125" t="s">
        <v>2957</v>
      </c>
      <c r="E812" s="124" t="s">
        <v>2458</v>
      </c>
      <c r="F812" s="124" t="s">
        <v>6006</v>
      </c>
      <c r="G812" s="124" t="s">
        <v>2459</v>
      </c>
      <c r="H812" s="124" t="s">
        <v>5957</v>
      </c>
      <c r="I812" s="124" t="s">
        <v>5969</v>
      </c>
      <c r="J812" s="126">
        <v>75</v>
      </c>
      <c r="K812" s="127">
        <v>7541</v>
      </c>
      <c r="L812" s="124" t="s">
        <v>4929</v>
      </c>
      <c r="M812" s="128" t="s">
        <v>3006</v>
      </c>
      <c r="N812" s="128"/>
      <c r="O812" s="129">
        <v>499807.85</v>
      </c>
      <c r="P812" s="129">
        <v>22450.78</v>
      </c>
      <c r="Q812" s="130">
        <v>7541</v>
      </c>
      <c r="R812" s="129">
        <v>1</v>
      </c>
      <c r="S812" s="129">
        <v>1</v>
      </c>
      <c r="T812" s="128" t="s">
        <v>2948</v>
      </c>
      <c r="U812" s="128" t="s">
        <v>4930</v>
      </c>
      <c r="V812" s="131">
        <v>75086</v>
      </c>
      <c r="W812" s="132" t="s">
        <v>4931</v>
      </c>
    </row>
    <row r="813" spans="1:23" ht="30" customHeight="1" x14ac:dyDescent="0.3">
      <c r="A813" s="122">
        <v>750612</v>
      </c>
      <c r="B813" s="123" t="s">
        <v>2460</v>
      </c>
      <c r="C813" s="124" t="s">
        <v>4932</v>
      </c>
      <c r="D813" s="125" t="s">
        <v>3017</v>
      </c>
      <c r="E813" s="124" t="s">
        <v>2461</v>
      </c>
      <c r="F813" s="124"/>
      <c r="G813" s="124" t="s">
        <v>2462</v>
      </c>
      <c r="H813" s="124" t="s">
        <v>5957</v>
      </c>
      <c r="I813" s="124" t="s">
        <v>5969</v>
      </c>
      <c r="J813" s="126">
        <v>73</v>
      </c>
      <c r="K813" s="127">
        <v>7385</v>
      </c>
      <c r="L813" s="124" t="s">
        <v>4720</v>
      </c>
      <c r="M813" s="128" t="s">
        <v>112</v>
      </c>
      <c r="N813" s="128"/>
      <c r="O813" s="129">
        <v>260.2</v>
      </c>
      <c r="P813" s="129">
        <v>7.21</v>
      </c>
      <c r="Q813" s="130">
        <v>7385</v>
      </c>
      <c r="R813" s="129">
        <v>11000</v>
      </c>
      <c r="S813" s="129">
        <v>540</v>
      </c>
      <c r="T813" s="128" t="s">
        <v>2948</v>
      </c>
      <c r="U813" s="128" t="s">
        <v>4933</v>
      </c>
      <c r="V813" s="131"/>
      <c r="W813" s="132" t="s">
        <v>4722</v>
      </c>
    </row>
    <row r="814" spans="1:23" ht="30" customHeight="1" x14ac:dyDescent="0.3">
      <c r="A814" s="122">
        <v>750663</v>
      </c>
      <c r="B814" s="123" t="s">
        <v>2463</v>
      </c>
      <c r="C814" s="124" t="s">
        <v>4934</v>
      </c>
      <c r="D814" s="125" t="s">
        <v>2957</v>
      </c>
      <c r="E814" s="124" t="s">
        <v>2464</v>
      </c>
      <c r="F814" s="124"/>
      <c r="G814" s="124" t="s">
        <v>2465</v>
      </c>
      <c r="H814" s="124" t="s">
        <v>5957</v>
      </c>
      <c r="I814" s="124" t="s">
        <v>5969</v>
      </c>
      <c r="J814" s="126">
        <v>72</v>
      </c>
      <c r="K814" s="127">
        <v>7350</v>
      </c>
      <c r="L814" s="124" t="s">
        <v>4935</v>
      </c>
      <c r="M814" s="128" t="s">
        <v>112</v>
      </c>
      <c r="N814" s="128"/>
      <c r="O814" s="129">
        <v>114.82</v>
      </c>
      <c r="P814" s="129">
        <v>6.78</v>
      </c>
      <c r="Q814" s="130">
        <v>7350</v>
      </c>
      <c r="R814" s="129">
        <v>11000</v>
      </c>
      <c r="S814" s="129">
        <v>1400</v>
      </c>
      <c r="T814" s="128" t="s">
        <v>2948</v>
      </c>
      <c r="U814" s="128" t="s">
        <v>4936</v>
      </c>
      <c r="V814" s="131"/>
      <c r="W814" s="132">
        <v>72350</v>
      </c>
    </row>
    <row r="815" spans="1:23" ht="30" customHeight="1" x14ac:dyDescent="0.3">
      <c r="A815" s="122">
        <v>750811</v>
      </c>
      <c r="B815" s="123" t="s">
        <v>2466</v>
      </c>
      <c r="C815" s="124" t="s">
        <v>4937</v>
      </c>
      <c r="D815" s="125" t="s">
        <v>3017</v>
      </c>
      <c r="E815" s="124" t="s">
        <v>2467</v>
      </c>
      <c r="F815" s="124"/>
      <c r="G815" s="124" t="s">
        <v>2468</v>
      </c>
      <c r="H815" s="124" t="s">
        <v>5957</v>
      </c>
      <c r="I815" s="124" t="s">
        <v>5999</v>
      </c>
      <c r="J815" s="126">
        <v>73</v>
      </c>
      <c r="K815" s="127">
        <v>7385</v>
      </c>
      <c r="L815" s="124" t="s">
        <v>4720</v>
      </c>
      <c r="M815" s="128" t="s">
        <v>112</v>
      </c>
      <c r="N815" s="128"/>
      <c r="O815" s="129">
        <v>260.2</v>
      </c>
      <c r="P815" s="129">
        <v>7.21</v>
      </c>
      <c r="Q815" s="130">
        <v>7385</v>
      </c>
      <c r="R815" s="129">
        <v>11000</v>
      </c>
      <c r="S815" s="129">
        <v>540</v>
      </c>
      <c r="T815" s="128" t="s">
        <v>2948</v>
      </c>
      <c r="U815" s="128" t="s">
        <v>4938</v>
      </c>
      <c r="V815" s="131"/>
      <c r="W815" s="132">
        <v>74089</v>
      </c>
    </row>
    <row r="816" spans="1:23" ht="30" customHeight="1" x14ac:dyDescent="0.3">
      <c r="A816" s="122">
        <v>750812</v>
      </c>
      <c r="B816" s="123" t="s">
        <v>2469</v>
      </c>
      <c r="C816" s="124" t="s">
        <v>6007</v>
      </c>
      <c r="D816" s="125" t="s">
        <v>2957</v>
      </c>
      <c r="E816" s="124" t="s">
        <v>5682</v>
      </c>
      <c r="F816" s="124" t="s">
        <v>4939</v>
      </c>
      <c r="G816" s="124" t="s">
        <v>2470</v>
      </c>
      <c r="H816" s="124" t="s">
        <v>5957</v>
      </c>
      <c r="I816" s="124" t="s">
        <v>5999</v>
      </c>
      <c r="J816" s="126">
        <v>75</v>
      </c>
      <c r="K816" s="127">
        <v>7512</v>
      </c>
      <c r="L816" s="124" t="s">
        <v>4940</v>
      </c>
      <c r="M816" s="128" t="s">
        <v>3006</v>
      </c>
      <c r="N816" s="128"/>
      <c r="O816" s="129">
        <v>1473723.05</v>
      </c>
      <c r="P816" s="129">
        <v>16033.52</v>
      </c>
      <c r="Q816" s="130">
        <v>7512</v>
      </c>
      <c r="R816" s="129">
        <v>1</v>
      </c>
      <c r="S816" s="129">
        <v>1</v>
      </c>
      <c r="T816" s="128" t="s">
        <v>2948</v>
      </c>
      <c r="U816" s="128" t="s">
        <v>4941</v>
      </c>
      <c r="V816" s="131" t="s">
        <v>4942</v>
      </c>
      <c r="W816" s="132" t="s">
        <v>4943</v>
      </c>
    </row>
    <row r="817" spans="1:23" ht="30" customHeight="1" x14ac:dyDescent="0.3">
      <c r="A817" s="122">
        <v>750819</v>
      </c>
      <c r="B817" s="123" t="s">
        <v>2471</v>
      </c>
      <c r="C817" s="124" t="s">
        <v>4944</v>
      </c>
      <c r="D817" s="125" t="s">
        <v>3017</v>
      </c>
      <c r="E817" s="124" t="s">
        <v>2472</v>
      </c>
      <c r="F817" s="124"/>
      <c r="G817" s="124" t="s">
        <v>2473</v>
      </c>
      <c r="H817" s="124" t="s">
        <v>5957</v>
      </c>
      <c r="I817" s="124" t="s">
        <v>5999</v>
      </c>
      <c r="J817" s="126">
        <v>74</v>
      </c>
      <c r="K817" s="127">
        <v>7448</v>
      </c>
      <c r="L817" s="124" t="s">
        <v>4945</v>
      </c>
      <c r="M817" s="128" t="s">
        <v>112</v>
      </c>
      <c r="N817" s="128"/>
      <c r="O817" s="129">
        <v>110.76</v>
      </c>
      <c r="P817" s="129">
        <v>2.69</v>
      </c>
      <c r="Q817" s="130">
        <v>7448</v>
      </c>
      <c r="R817" s="129">
        <v>20000</v>
      </c>
      <c r="S817" s="129">
        <v>1200</v>
      </c>
      <c r="T817" s="128" t="s">
        <v>2948</v>
      </c>
      <c r="U817" s="128" t="s">
        <v>4946</v>
      </c>
      <c r="V817" s="131">
        <v>74089</v>
      </c>
      <c r="W817" s="132">
        <v>74090</v>
      </c>
    </row>
    <row r="818" spans="1:23" ht="30" customHeight="1" x14ac:dyDescent="0.3">
      <c r="A818" s="122">
        <v>750835</v>
      </c>
      <c r="B818" s="123" t="s">
        <v>2474</v>
      </c>
      <c r="C818" s="124" t="s">
        <v>4947</v>
      </c>
      <c r="D818" s="125" t="s">
        <v>2957</v>
      </c>
      <c r="E818" s="124" t="s">
        <v>2475</v>
      </c>
      <c r="F818" s="124" t="s">
        <v>4948</v>
      </c>
      <c r="G818" s="124" t="s">
        <v>2476</v>
      </c>
      <c r="H818" s="124" t="s">
        <v>5957</v>
      </c>
      <c r="I818" s="124" t="s">
        <v>5969</v>
      </c>
      <c r="J818" s="126">
        <v>75</v>
      </c>
      <c r="K818" s="127">
        <v>7532</v>
      </c>
      <c r="L818" s="124" t="s">
        <v>4949</v>
      </c>
      <c r="M818" s="128" t="s">
        <v>3006</v>
      </c>
      <c r="N818" s="128"/>
      <c r="O818" s="129">
        <v>201883.45</v>
      </c>
      <c r="P818" s="129">
        <v>7311.57</v>
      </c>
      <c r="Q818" s="130">
        <v>7532</v>
      </c>
      <c r="R818" s="129">
        <v>1</v>
      </c>
      <c r="S818" s="129">
        <v>1</v>
      </c>
      <c r="T818" s="128" t="s">
        <v>2948</v>
      </c>
      <c r="U818" s="128" t="s">
        <v>4950</v>
      </c>
      <c r="V818" s="131">
        <v>75050</v>
      </c>
      <c r="W818" s="132">
        <v>75050</v>
      </c>
    </row>
    <row r="819" spans="1:23" ht="30" customHeight="1" x14ac:dyDescent="0.3">
      <c r="A819" s="122">
        <v>751121</v>
      </c>
      <c r="B819" s="123" t="s">
        <v>2477</v>
      </c>
      <c r="C819" s="124" t="s">
        <v>4951</v>
      </c>
      <c r="D819" s="125" t="s">
        <v>2957</v>
      </c>
      <c r="E819" s="124" t="s">
        <v>2478</v>
      </c>
      <c r="F819" s="124" t="s">
        <v>6008</v>
      </c>
      <c r="G819" s="124" t="s">
        <v>138</v>
      </c>
      <c r="H819" s="124" t="e">
        <v>#N/A</v>
      </c>
      <c r="I819" s="124" t="e">
        <v>#N/A</v>
      </c>
      <c r="J819" s="126">
        <v>75</v>
      </c>
      <c r="K819" s="127">
        <v>7511</v>
      </c>
      <c r="L819" s="124" t="s">
        <v>4952</v>
      </c>
      <c r="M819" s="128" t="s">
        <v>3006</v>
      </c>
      <c r="N819" s="128"/>
      <c r="O819" s="129">
        <v>807145.52</v>
      </c>
      <c r="P819" s="129">
        <v>4000.85</v>
      </c>
      <c r="Q819" s="130">
        <v>7511</v>
      </c>
      <c r="R819" s="129">
        <v>50</v>
      </c>
      <c r="S819" s="129">
        <v>1</v>
      </c>
      <c r="T819" s="128" t="s">
        <v>3014</v>
      </c>
      <c r="U819" s="128" t="s">
        <v>4953</v>
      </c>
      <c r="V819" s="131">
        <v>75018</v>
      </c>
      <c r="W819" s="132">
        <v>75110</v>
      </c>
    </row>
    <row r="820" spans="1:23" ht="30" customHeight="1" x14ac:dyDescent="0.3">
      <c r="A820" s="122">
        <v>751721</v>
      </c>
      <c r="B820" s="123" t="s">
        <v>2479</v>
      </c>
      <c r="C820" s="124" t="s">
        <v>4954</v>
      </c>
      <c r="D820" s="125" t="s">
        <v>2957</v>
      </c>
      <c r="E820" s="124" t="s">
        <v>2480</v>
      </c>
      <c r="F820" s="124"/>
      <c r="G820" s="124" t="s">
        <v>138</v>
      </c>
      <c r="H820" s="124" t="e">
        <v>#N/A</v>
      </c>
      <c r="I820" s="124" t="e">
        <v>#N/A</v>
      </c>
      <c r="J820" s="126">
        <v>75</v>
      </c>
      <c r="K820" s="127">
        <v>7517</v>
      </c>
      <c r="L820" s="124" t="s">
        <v>4955</v>
      </c>
      <c r="M820" s="128" t="s">
        <v>3006</v>
      </c>
      <c r="N820" s="128"/>
      <c r="O820" s="129">
        <v>12056.66</v>
      </c>
      <c r="P820" s="129">
        <v>701.68</v>
      </c>
      <c r="Q820" s="130">
        <v>7517</v>
      </c>
      <c r="R820" s="129">
        <v>1</v>
      </c>
      <c r="S820" s="129">
        <v>1</v>
      </c>
      <c r="T820" s="128" t="s">
        <v>2948</v>
      </c>
      <c r="U820" s="128" t="s">
        <v>4956</v>
      </c>
      <c r="V820" s="131">
        <v>75070</v>
      </c>
      <c r="W820" s="132">
        <v>75061</v>
      </c>
    </row>
    <row r="821" spans="1:23" ht="30" customHeight="1" x14ac:dyDescent="0.3">
      <c r="A821" s="122">
        <v>754221</v>
      </c>
      <c r="B821" s="123" t="s">
        <v>2481</v>
      </c>
      <c r="C821" s="124" t="s">
        <v>4954</v>
      </c>
      <c r="D821" s="125" t="s">
        <v>2957</v>
      </c>
      <c r="E821" s="124" t="s">
        <v>2482</v>
      </c>
      <c r="F821" s="124" t="s">
        <v>4957</v>
      </c>
      <c r="G821" s="124" t="s">
        <v>138</v>
      </c>
      <c r="H821" s="124" t="e">
        <v>#N/A</v>
      </c>
      <c r="I821" s="124" t="e">
        <v>#N/A</v>
      </c>
      <c r="J821" s="126">
        <v>75</v>
      </c>
      <c r="K821" s="127">
        <v>7542</v>
      </c>
      <c r="L821" s="124" t="s">
        <v>4917</v>
      </c>
      <c r="M821" s="128" t="s">
        <v>3006</v>
      </c>
      <c r="N821" s="128"/>
      <c r="O821" s="129">
        <v>176517.53</v>
      </c>
      <c r="P821" s="129">
        <v>3387.51</v>
      </c>
      <c r="Q821" s="130">
        <v>7542</v>
      </c>
      <c r="R821" s="129">
        <v>35</v>
      </c>
      <c r="S821" s="129">
        <v>1</v>
      </c>
      <c r="T821" s="128" t="s">
        <v>2948</v>
      </c>
      <c r="U821" s="128" t="s">
        <v>4958</v>
      </c>
      <c r="V821" s="131"/>
      <c r="W821" s="132">
        <v>75037</v>
      </c>
    </row>
    <row r="822" spans="1:23" ht="30" customHeight="1" x14ac:dyDescent="0.3">
      <c r="A822" s="122">
        <v>760111</v>
      </c>
      <c r="B822" s="123" t="s">
        <v>2483</v>
      </c>
      <c r="C822" s="124" t="s">
        <v>4959</v>
      </c>
      <c r="D822" s="125" t="s">
        <v>3017</v>
      </c>
      <c r="E822" s="124" t="s">
        <v>2484</v>
      </c>
      <c r="F822" s="124"/>
      <c r="G822" s="124" t="s">
        <v>2485</v>
      </c>
      <c r="H822" s="124" t="s">
        <v>5857</v>
      </c>
      <c r="I822" s="124" t="s">
        <v>6009</v>
      </c>
      <c r="J822" s="126">
        <v>76</v>
      </c>
      <c r="K822" s="127">
        <v>7601</v>
      </c>
      <c r="L822" s="124" t="s">
        <v>3461</v>
      </c>
      <c r="M822" s="128" t="s">
        <v>112</v>
      </c>
      <c r="N822" s="128"/>
      <c r="O822" s="129">
        <v>423.05</v>
      </c>
      <c r="P822" s="129">
        <v>4.04</v>
      </c>
      <c r="Q822" s="130">
        <v>7601</v>
      </c>
      <c r="R822" s="129">
        <v>86000</v>
      </c>
      <c r="S822" s="129">
        <v>19000</v>
      </c>
      <c r="T822" s="128" t="s">
        <v>2948</v>
      </c>
      <c r="U822" s="128" t="s">
        <v>4960</v>
      </c>
      <c r="V822" s="131">
        <v>76010</v>
      </c>
      <c r="W822" s="132">
        <v>76010</v>
      </c>
    </row>
    <row r="823" spans="1:23" ht="30" customHeight="1" x14ac:dyDescent="0.3">
      <c r="A823" s="122">
        <v>760130</v>
      </c>
      <c r="B823" s="123" t="s">
        <v>2486</v>
      </c>
      <c r="C823" s="124" t="s">
        <v>4961</v>
      </c>
      <c r="D823" s="125" t="s">
        <v>3017</v>
      </c>
      <c r="E823" s="124" t="s">
        <v>5683</v>
      </c>
      <c r="F823" s="124"/>
      <c r="G823" s="124" t="s">
        <v>138</v>
      </c>
      <c r="H823" s="124" t="e">
        <v>#N/A</v>
      </c>
      <c r="I823" s="124" t="e">
        <v>#N/A</v>
      </c>
      <c r="J823" s="128">
        <v>76</v>
      </c>
      <c r="K823" s="127">
        <v>7601</v>
      </c>
      <c r="L823" s="124" t="s">
        <v>3461</v>
      </c>
      <c r="M823" s="128" t="s">
        <v>112</v>
      </c>
      <c r="N823" s="128"/>
      <c r="O823" s="129">
        <v>423.05</v>
      </c>
      <c r="P823" s="129">
        <v>4.04</v>
      </c>
      <c r="Q823" s="30">
        <v>7601</v>
      </c>
      <c r="R823" s="129">
        <v>86000</v>
      </c>
      <c r="S823" s="129">
        <v>19000</v>
      </c>
      <c r="T823" s="128" t="s">
        <v>2948</v>
      </c>
      <c r="U823" s="128" t="s">
        <v>4962</v>
      </c>
      <c r="V823" s="131"/>
      <c r="W823" s="132"/>
    </row>
    <row r="824" spans="1:23" ht="30" customHeight="1" x14ac:dyDescent="0.3">
      <c r="A824" s="122">
        <v>760330</v>
      </c>
      <c r="B824" s="123" t="s">
        <v>2487</v>
      </c>
      <c r="C824" s="124" t="s">
        <v>2491</v>
      </c>
      <c r="D824" s="125" t="s">
        <v>2957</v>
      </c>
      <c r="E824" s="124" t="s">
        <v>2488</v>
      </c>
      <c r="F824" s="124"/>
      <c r="G824" s="124" t="s">
        <v>138</v>
      </c>
      <c r="H824" s="124" t="e">
        <v>#N/A</v>
      </c>
      <c r="I824" s="124" t="e">
        <v>#N/A</v>
      </c>
      <c r="J824" s="126">
        <v>76</v>
      </c>
      <c r="K824" s="127">
        <v>7603</v>
      </c>
      <c r="L824" s="124" t="s">
        <v>4963</v>
      </c>
      <c r="M824" s="128" t="s">
        <v>3006</v>
      </c>
      <c r="N824" s="128"/>
      <c r="O824" s="129" t="s">
        <v>5877</v>
      </c>
      <c r="P824" s="129">
        <v>0</v>
      </c>
      <c r="Q824" s="130">
        <v>7603</v>
      </c>
      <c r="R824" s="129">
        <v>1</v>
      </c>
      <c r="S824" s="129">
        <v>1</v>
      </c>
      <c r="T824" s="128" t="s">
        <v>2948</v>
      </c>
      <c r="U824" s="128" t="s">
        <v>4964</v>
      </c>
      <c r="V824" s="131">
        <v>76033</v>
      </c>
      <c r="W824" s="132">
        <v>76030</v>
      </c>
    </row>
    <row r="825" spans="1:23" ht="30" customHeight="1" x14ac:dyDescent="0.3">
      <c r="A825" s="122">
        <v>760350</v>
      </c>
      <c r="B825" s="123" t="s">
        <v>2489</v>
      </c>
      <c r="C825" s="124" t="s">
        <v>2489</v>
      </c>
      <c r="D825" s="125" t="s">
        <v>2957</v>
      </c>
      <c r="E825" s="124" t="s">
        <v>2490</v>
      </c>
      <c r="F825" s="124"/>
      <c r="G825" s="124" t="s">
        <v>138</v>
      </c>
      <c r="H825" s="124" t="e">
        <v>#N/A</v>
      </c>
      <c r="I825" s="124" t="e">
        <v>#N/A</v>
      </c>
      <c r="J825" s="126">
        <v>76</v>
      </c>
      <c r="K825" s="127">
        <v>7604</v>
      </c>
      <c r="L825" s="124" t="s">
        <v>4965</v>
      </c>
      <c r="M825" s="128" t="s">
        <v>3780</v>
      </c>
      <c r="N825" s="128"/>
      <c r="O825" s="129">
        <v>161.80000000000001</v>
      </c>
      <c r="P825" s="129">
        <v>0</v>
      </c>
      <c r="Q825" s="130">
        <v>7604</v>
      </c>
      <c r="R825" s="129">
        <v>750</v>
      </c>
      <c r="S825" s="129">
        <v>1</v>
      </c>
      <c r="T825" s="128" t="s">
        <v>2948</v>
      </c>
      <c r="U825" s="128" t="s">
        <v>4966</v>
      </c>
      <c r="V825" s="131" t="s">
        <v>4967</v>
      </c>
      <c r="W825" s="132"/>
    </row>
    <row r="826" spans="1:23" ht="30" customHeight="1" x14ac:dyDescent="0.3">
      <c r="A826" s="122">
        <v>760511</v>
      </c>
      <c r="B826" s="123" t="s">
        <v>2491</v>
      </c>
      <c r="C826" s="124" t="s">
        <v>2491</v>
      </c>
      <c r="D826" s="125" t="s">
        <v>2957</v>
      </c>
      <c r="E826" s="124" t="s">
        <v>2492</v>
      </c>
      <c r="F826" s="124" t="s">
        <v>4968</v>
      </c>
      <c r="G826" s="124" t="s">
        <v>2493</v>
      </c>
      <c r="H826" s="124" t="s">
        <v>5957</v>
      </c>
      <c r="I826" s="124" t="s">
        <v>5969</v>
      </c>
      <c r="J826" s="126">
        <v>76</v>
      </c>
      <c r="K826" s="127">
        <v>7603</v>
      </c>
      <c r="L826" s="124" t="s">
        <v>4963</v>
      </c>
      <c r="M826" s="128" t="s">
        <v>3006</v>
      </c>
      <c r="N826" s="128"/>
      <c r="O826" s="129" t="s">
        <v>5877</v>
      </c>
      <c r="P826" s="129">
        <v>0</v>
      </c>
      <c r="Q826" s="130">
        <v>7603</v>
      </c>
      <c r="R826" s="129">
        <v>1</v>
      </c>
      <c r="S826" s="129">
        <v>1</v>
      </c>
      <c r="T826" s="128" t="s">
        <v>2948</v>
      </c>
      <c r="U826" s="128" t="s">
        <v>4969</v>
      </c>
      <c r="V826" s="131" t="s">
        <v>4970</v>
      </c>
      <c r="W826" s="132">
        <v>76030</v>
      </c>
    </row>
    <row r="827" spans="1:23" ht="30" customHeight="1" x14ac:dyDescent="0.3">
      <c r="A827" s="122">
        <v>760512</v>
      </c>
      <c r="B827" s="123" t="s">
        <v>2494</v>
      </c>
      <c r="C827" s="124" t="s">
        <v>4971</v>
      </c>
      <c r="D827" s="125" t="s">
        <v>2957</v>
      </c>
      <c r="E827" s="124" t="s">
        <v>2495</v>
      </c>
      <c r="F827" s="124" t="s">
        <v>4972</v>
      </c>
      <c r="G827" s="124" t="s">
        <v>2496</v>
      </c>
      <c r="H827" s="124" t="s">
        <v>5857</v>
      </c>
      <c r="I827" s="124" t="s">
        <v>6009</v>
      </c>
      <c r="J827" s="126">
        <v>76</v>
      </c>
      <c r="K827" s="127">
        <v>7602</v>
      </c>
      <c r="L827" s="124" t="s">
        <v>4973</v>
      </c>
      <c r="M827" s="128" t="s">
        <v>3006</v>
      </c>
      <c r="N827" s="128"/>
      <c r="O827" s="129">
        <v>21862.82</v>
      </c>
      <c r="P827" s="129">
        <v>306.12</v>
      </c>
      <c r="Q827" s="130">
        <v>7602</v>
      </c>
      <c r="R827" s="129">
        <v>100</v>
      </c>
      <c r="S827" s="129">
        <v>1</v>
      </c>
      <c r="T827" s="128" t="s">
        <v>2948</v>
      </c>
      <c r="U827" s="128" t="s">
        <v>4974</v>
      </c>
      <c r="V827" s="131">
        <v>76020</v>
      </c>
      <c r="W827" s="132">
        <v>76020</v>
      </c>
    </row>
    <row r="828" spans="1:23" ht="30" customHeight="1" x14ac:dyDescent="0.3">
      <c r="A828" s="122">
        <v>811143</v>
      </c>
      <c r="B828" s="123" t="s">
        <v>2497</v>
      </c>
      <c r="C828" s="124" t="s">
        <v>4975</v>
      </c>
      <c r="D828" s="125" t="s">
        <v>2957</v>
      </c>
      <c r="E828" s="124" t="s">
        <v>2498</v>
      </c>
      <c r="F828" s="124" t="s">
        <v>4976</v>
      </c>
      <c r="G828" s="124" t="s">
        <v>138</v>
      </c>
      <c r="H828" s="124" t="e">
        <v>#N/A</v>
      </c>
      <c r="I828" s="124" t="e">
        <v>#N/A</v>
      </c>
      <c r="J828" s="126">
        <v>81</v>
      </c>
      <c r="K828" s="127">
        <v>8115</v>
      </c>
      <c r="L828" s="124" t="s">
        <v>4977</v>
      </c>
      <c r="M828" s="128" t="s">
        <v>4978</v>
      </c>
      <c r="N828" s="128"/>
      <c r="O828" s="129">
        <v>18657.23</v>
      </c>
      <c r="P828" s="129">
        <v>26.5</v>
      </c>
      <c r="Q828" s="130">
        <v>8115</v>
      </c>
      <c r="R828" s="129">
        <v>16000</v>
      </c>
      <c r="S828" s="129">
        <v>400</v>
      </c>
      <c r="T828" s="128" t="s">
        <v>2948</v>
      </c>
      <c r="U828" s="128" t="s">
        <v>4979</v>
      </c>
      <c r="V828" s="131">
        <v>81122</v>
      </c>
      <c r="W828" s="132">
        <v>81150</v>
      </c>
    </row>
    <row r="829" spans="1:23" ht="30" customHeight="1" x14ac:dyDescent="0.3">
      <c r="A829" s="122">
        <v>811144</v>
      </c>
      <c r="B829" s="123" t="s">
        <v>2499</v>
      </c>
      <c r="C829" s="124" t="s">
        <v>4980</v>
      </c>
      <c r="D829" s="125" t="s">
        <v>3017</v>
      </c>
      <c r="E829" s="124" t="s">
        <v>2500</v>
      </c>
      <c r="F829" s="124"/>
      <c r="G829" s="124" t="s">
        <v>2501</v>
      </c>
      <c r="H829" s="124" t="s">
        <v>5716</v>
      </c>
      <c r="I829" s="124" t="s">
        <v>5833</v>
      </c>
      <c r="J829" s="126">
        <v>89</v>
      </c>
      <c r="K829" s="127">
        <v>8910</v>
      </c>
      <c r="L829" s="124" t="s">
        <v>4981</v>
      </c>
      <c r="M829" s="128" t="s">
        <v>112</v>
      </c>
      <c r="N829" s="128"/>
      <c r="O829" s="129">
        <v>265.08</v>
      </c>
      <c r="P829" s="129">
        <v>7.01</v>
      </c>
      <c r="Q829" s="130">
        <v>8910</v>
      </c>
      <c r="R829" s="129">
        <v>150000</v>
      </c>
      <c r="S829" s="129">
        <v>1300</v>
      </c>
      <c r="T829" s="128" t="s">
        <v>2948</v>
      </c>
      <c r="U829" s="128" t="s">
        <v>4982</v>
      </c>
      <c r="V829" s="131">
        <v>89120</v>
      </c>
      <c r="W829" s="132">
        <v>81109</v>
      </c>
    </row>
    <row r="830" spans="1:23" ht="30" customHeight="1" x14ac:dyDescent="0.3">
      <c r="A830" s="122">
        <v>811145</v>
      </c>
      <c r="B830" s="123" t="s">
        <v>2502</v>
      </c>
      <c r="C830" s="124" t="s">
        <v>4983</v>
      </c>
      <c r="D830" s="125" t="s">
        <v>2957</v>
      </c>
      <c r="E830" s="124" t="s">
        <v>5684</v>
      </c>
      <c r="F830" s="124" t="s">
        <v>4984</v>
      </c>
      <c r="G830" s="124" t="s">
        <v>2503</v>
      </c>
      <c r="H830" s="124" t="s">
        <v>5716</v>
      </c>
      <c r="I830" s="124" t="s">
        <v>5833</v>
      </c>
      <c r="J830" s="126">
        <v>81</v>
      </c>
      <c r="K830" s="127">
        <v>8115</v>
      </c>
      <c r="L830" s="124" t="s">
        <v>4977</v>
      </c>
      <c r="M830" s="128" t="s">
        <v>4978</v>
      </c>
      <c r="N830" s="128"/>
      <c r="O830" s="129">
        <v>18657.23</v>
      </c>
      <c r="P830" s="129">
        <v>26.5</v>
      </c>
      <c r="Q830" s="130">
        <v>8115</v>
      </c>
      <c r="R830" s="129">
        <v>16000</v>
      </c>
      <c r="S830" s="129">
        <v>400</v>
      </c>
      <c r="T830" s="128" t="s">
        <v>2948</v>
      </c>
      <c r="U830" s="128" t="s">
        <v>4985</v>
      </c>
      <c r="V830" s="131">
        <v>81122</v>
      </c>
      <c r="W830" s="132">
        <v>81150</v>
      </c>
    </row>
    <row r="831" spans="1:23" ht="30" customHeight="1" x14ac:dyDescent="0.3">
      <c r="A831" s="122">
        <v>811146</v>
      </c>
      <c r="B831" s="123" t="s">
        <v>2504</v>
      </c>
      <c r="C831" s="124" t="s">
        <v>2504</v>
      </c>
      <c r="D831" s="125" t="s">
        <v>2957</v>
      </c>
      <c r="E831" s="124" t="s">
        <v>2505</v>
      </c>
      <c r="F831" s="124" t="s">
        <v>4986</v>
      </c>
      <c r="G831" s="124" t="s">
        <v>138</v>
      </c>
      <c r="H831" s="124" t="e">
        <v>#N/A</v>
      </c>
      <c r="I831" s="124" t="e">
        <v>#N/A</v>
      </c>
      <c r="J831" s="126">
        <v>81</v>
      </c>
      <c r="K831" s="127">
        <v>8114</v>
      </c>
      <c r="L831" s="124" t="s">
        <v>4987</v>
      </c>
      <c r="M831" s="128" t="s">
        <v>4978</v>
      </c>
      <c r="N831" s="128"/>
      <c r="O831" s="129">
        <v>6907.88</v>
      </c>
      <c r="P831" s="129">
        <v>26.34</v>
      </c>
      <c r="Q831" s="130">
        <v>8114</v>
      </c>
      <c r="R831" s="129">
        <v>1500</v>
      </c>
      <c r="S831" s="129">
        <v>500</v>
      </c>
      <c r="T831" s="128" t="s">
        <v>2948</v>
      </c>
      <c r="U831" s="128" t="s">
        <v>4988</v>
      </c>
      <c r="V831" s="131">
        <v>81146</v>
      </c>
      <c r="W831" s="132">
        <v>81146</v>
      </c>
    </row>
    <row r="832" spans="1:23" ht="30" customHeight="1" x14ac:dyDescent="0.3">
      <c r="A832" s="122">
        <v>811147</v>
      </c>
      <c r="B832" s="123" t="s">
        <v>2506</v>
      </c>
      <c r="C832" s="124" t="s">
        <v>4989</v>
      </c>
      <c r="D832" s="125" t="s">
        <v>2957</v>
      </c>
      <c r="E832" s="124" t="s">
        <v>2507</v>
      </c>
      <c r="F832" s="124" t="s">
        <v>4990</v>
      </c>
      <c r="G832" s="124" t="s">
        <v>2508</v>
      </c>
      <c r="H832" s="124" t="s">
        <v>5716</v>
      </c>
      <c r="I832" s="124" t="s">
        <v>5833</v>
      </c>
      <c r="J832" s="126">
        <v>81</v>
      </c>
      <c r="K832" s="127">
        <v>8112</v>
      </c>
      <c r="L832" s="124" t="s">
        <v>4991</v>
      </c>
      <c r="M832" s="128" t="s">
        <v>4978</v>
      </c>
      <c r="N832" s="128"/>
      <c r="O832" s="129">
        <v>1284.5899999999999</v>
      </c>
      <c r="P832" s="129">
        <v>26.34</v>
      </c>
      <c r="Q832" s="130">
        <v>8112</v>
      </c>
      <c r="R832" s="129">
        <v>14000</v>
      </c>
      <c r="S832" s="129">
        <v>300</v>
      </c>
      <c r="T832" s="128" t="s">
        <v>2948</v>
      </c>
      <c r="U832" s="128" t="s">
        <v>4992</v>
      </c>
      <c r="V832" s="131">
        <v>81160</v>
      </c>
      <c r="W832" s="132">
        <v>81160</v>
      </c>
    </row>
    <row r="833" spans="1:23" ht="30" customHeight="1" x14ac:dyDescent="0.3">
      <c r="A833" s="122">
        <v>811149</v>
      </c>
      <c r="B833" s="123" t="s">
        <v>2509</v>
      </c>
      <c r="C833" s="124" t="s">
        <v>4993</v>
      </c>
      <c r="D833" s="125" t="s">
        <v>3017</v>
      </c>
      <c r="E833" s="124" t="s">
        <v>2510</v>
      </c>
      <c r="F833" s="124" t="s">
        <v>4994</v>
      </c>
      <c r="G833" s="124" t="s">
        <v>2511</v>
      </c>
      <c r="H833" s="124" t="s">
        <v>5716</v>
      </c>
      <c r="I833" s="124" t="s">
        <v>5833</v>
      </c>
      <c r="J833" s="126">
        <v>89</v>
      </c>
      <c r="K833" s="127">
        <v>8910</v>
      </c>
      <c r="L833" s="124" t="s">
        <v>4981</v>
      </c>
      <c r="M833" s="128" t="s">
        <v>112</v>
      </c>
      <c r="N833" s="128"/>
      <c r="O833" s="129">
        <v>265.08</v>
      </c>
      <c r="P833" s="129">
        <v>7.01</v>
      </c>
      <c r="Q833" s="130">
        <v>8910</v>
      </c>
      <c r="R833" s="129">
        <v>150000</v>
      </c>
      <c r="S833" s="129">
        <v>1300</v>
      </c>
      <c r="T833" s="128" t="s">
        <v>2948</v>
      </c>
      <c r="U833" s="128" t="s">
        <v>4995</v>
      </c>
      <c r="V833" s="131" t="s">
        <v>4996</v>
      </c>
      <c r="W833" s="132" t="s">
        <v>4997</v>
      </c>
    </row>
    <row r="834" spans="1:23" ht="30" customHeight="1" x14ac:dyDescent="0.3">
      <c r="A834" s="122">
        <v>811600</v>
      </c>
      <c r="B834" s="123" t="s">
        <v>2512</v>
      </c>
      <c r="C834" s="124" t="s">
        <v>2512</v>
      </c>
      <c r="D834" s="125" t="s">
        <v>2957</v>
      </c>
      <c r="E834" s="124" t="s">
        <v>5685</v>
      </c>
      <c r="F834" s="124"/>
      <c r="G834" s="124" t="s">
        <v>138</v>
      </c>
      <c r="H834" s="124"/>
      <c r="I834" s="124"/>
      <c r="J834" s="126">
        <v>81</v>
      </c>
      <c r="K834" s="127">
        <v>8112</v>
      </c>
      <c r="L834" s="124" t="s">
        <v>4991</v>
      </c>
      <c r="M834" s="128" t="s">
        <v>4978</v>
      </c>
      <c r="N834" s="128"/>
      <c r="O834" s="129">
        <v>1284.5899999999999</v>
      </c>
      <c r="P834" s="129">
        <v>26.34</v>
      </c>
      <c r="Q834" s="130">
        <v>8112</v>
      </c>
      <c r="R834" s="129">
        <v>14000</v>
      </c>
      <c r="S834" s="129">
        <v>300</v>
      </c>
      <c r="T834" s="128" t="s">
        <v>2948</v>
      </c>
      <c r="U834" s="128"/>
      <c r="V834" s="131"/>
      <c r="W834" s="132"/>
    </row>
    <row r="835" spans="1:23" ht="30" customHeight="1" x14ac:dyDescent="0.3">
      <c r="A835" s="122">
        <v>811601</v>
      </c>
      <c r="B835" s="123" t="s">
        <v>2513</v>
      </c>
      <c r="C835" s="124" t="s">
        <v>6010</v>
      </c>
      <c r="D835" s="125" t="s">
        <v>2957</v>
      </c>
      <c r="E835" s="124" t="s">
        <v>5686</v>
      </c>
      <c r="F835" s="124"/>
      <c r="G835" s="124" t="s">
        <v>138</v>
      </c>
      <c r="H835" s="124"/>
      <c r="I835" s="124"/>
      <c r="J835" s="126">
        <v>81</v>
      </c>
      <c r="K835" s="127">
        <v>8116</v>
      </c>
      <c r="L835" s="124" t="s">
        <v>4998</v>
      </c>
      <c r="M835" s="128" t="s">
        <v>4999</v>
      </c>
      <c r="N835" s="128" t="s">
        <v>6011</v>
      </c>
      <c r="O835" s="129">
        <v>2335811.5099999998</v>
      </c>
      <c r="P835" s="129"/>
      <c r="Q835" s="130"/>
      <c r="R835" s="129">
        <v>18</v>
      </c>
      <c r="S835" s="129">
        <v>2</v>
      </c>
      <c r="T835" s="128"/>
      <c r="U835" s="128"/>
      <c r="V835" s="131"/>
      <c r="W835" s="132"/>
    </row>
    <row r="836" spans="1:23" ht="30" customHeight="1" x14ac:dyDescent="0.3">
      <c r="A836" s="122">
        <v>812223</v>
      </c>
      <c r="B836" s="123" t="s">
        <v>2514</v>
      </c>
      <c r="C836" s="124" t="s">
        <v>5000</v>
      </c>
      <c r="D836" s="125" t="s">
        <v>2944</v>
      </c>
      <c r="E836" s="124" t="s">
        <v>2515</v>
      </c>
      <c r="F836" s="124" t="s">
        <v>6012</v>
      </c>
      <c r="G836" s="124" t="s">
        <v>2516</v>
      </c>
      <c r="H836" s="124" t="s">
        <v>5716</v>
      </c>
      <c r="I836" s="124" t="s">
        <v>5833</v>
      </c>
      <c r="J836" s="126">
        <v>81</v>
      </c>
      <c r="K836" s="127">
        <v>8121</v>
      </c>
      <c r="L836" s="124" t="s">
        <v>5001</v>
      </c>
      <c r="M836" s="128" t="s">
        <v>2947</v>
      </c>
      <c r="N836" s="128"/>
      <c r="O836" s="129">
        <v>102.11</v>
      </c>
      <c r="P836" s="129">
        <v>0.42</v>
      </c>
      <c r="Q836" s="130">
        <v>8121</v>
      </c>
      <c r="R836" s="129">
        <v>1300000</v>
      </c>
      <c r="S836" s="129">
        <v>18000</v>
      </c>
      <c r="T836" s="128" t="s">
        <v>3014</v>
      </c>
      <c r="U836" s="128" t="s">
        <v>5002</v>
      </c>
      <c r="V836" s="131">
        <v>81241</v>
      </c>
      <c r="W836" s="132">
        <v>81231</v>
      </c>
    </row>
    <row r="837" spans="1:23" ht="30" customHeight="1" x14ac:dyDescent="0.3">
      <c r="A837" s="122">
        <v>812224</v>
      </c>
      <c r="B837" s="123" t="s">
        <v>2517</v>
      </c>
      <c r="C837" s="124" t="s">
        <v>5003</v>
      </c>
      <c r="D837" s="125" t="s">
        <v>2944</v>
      </c>
      <c r="E837" s="124" t="s">
        <v>2518</v>
      </c>
      <c r="F837" s="124"/>
      <c r="G837" s="124" t="s">
        <v>2519</v>
      </c>
      <c r="H837" s="124" t="s">
        <v>5716</v>
      </c>
      <c r="I837" s="124" t="s">
        <v>5833</v>
      </c>
      <c r="J837" s="126">
        <v>81</v>
      </c>
      <c r="K837" s="127">
        <v>8121</v>
      </c>
      <c r="L837" s="124" t="s">
        <v>5001</v>
      </c>
      <c r="M837" s="128" t="s">
        <v>2947</v>
      </c>
      <c r="N837" s="128"/>
      <c r="O837" s="129">
        <v>102.11</v>
      </c>
      <c r="P837" s="129">
        <v>0.42</v>
      </c>
      <c r="Q837" s="130">
        <v>8121</v>
      </c>
      <c r="R837" s="129">
        <v>1300000</v>
      </c>
      <c r="S837" s="129">
        <v>18000</v>
      </c>
      <c r="T837" s="128" t="s">
        <v>3014</v>
      </c>
      <c r="U837" s="128" t="s">
        <v>5004</v>
      </c>
      <c r="V837" s="131">
        <v>81241</v>
      </c>
      <c r="W837" s="132">
        <v>81231</v>
      </c>
    </row>
    <row r="838" spans="1:23" ht="30" customHeight="1" x14ac:dyDescent="0.3">
      <c r="A838" s="122">
        <v>812225</v>
      </c>
      <c r="B838" s="123" t="s">
        <v>2520</v>
      </c>
      <c r="C838" s="124" t="s">
        <v>5005</v>
      </c>
      <c r="D838" s="125" t="s">
        <v>2944</v>
      </c>
      <c r="E838" s="124" t="s">
        <v>2521</v>
      </c>
      <c r="F838" s="124" t="s">
        <v>6013</v>
      </c>
      <c r="G838" s="124" t="s">
        <v>2522</v>
      </c>
      <c r="H838" s="124" t="s">
        <v>5716</v>
      </c>
      <c r="I838" s="124" t="s">
        <v>5833</v>
      </c>
      <c r="J838" s="126">
        <v>81</v>
      </c>
      <c r="K838" s="127">
        <v>8123</v>
      </c>
      <c r="L838" s="124" t="s">
        <v>5006</v>
      </c>
      <c r="M838" s="128" t="s">
        <v>2947</v>
      </c>
      <c r="N838" s="128"/>
      <c r="O838" s="129">
        <v>220.93</v>
      </c>
      <c r="P838" s="129">
        <v>0.9</v>
      </c>
      <c r="Q838" s="130">
        <v>8123</v>
      </c>
      <c r="R838" s="129">
        <v>1200000</v>
      </c>
      <c r="S838" s="129">
        <v>5700</v>
      </c>
      <c r="T838" s="128" t="s">
        <v>3014</v>
      </c>
      <c r="U838" s="128" t="s">
        <v>5007</v>
      </c>
      <c r="V838" s="131">
        <v>81242</v>
      </c>
      <c r="W838" s="132">
        <v>81232</v>
      </c>
    </row>
    <row r="839" spans="1:23" ht="30" customHeight="1" x14ac:dyDescent="0.3">
      <c r="A839" s="122">
        <v>812226</v>
      </c>
      <c r="B839" s="123" t="s">
        <v>2523</v>
      </c>
      <c r="C839" s="124" t="s">
        <v>5008</v>
      </c>
      <c r="D839" s="125" t="s">
        <v>2944</v>
      </c>
      <c r="E839" s="124" t="s">
        <v>2524</v>
      </c>
      <c r="F839" s="124"/>
      <c r="G839" s="124" t="s">
        <v>2525</v>
      </c>
      <c r="H839" s="124" t="s">
        <v>5716</v>
      </c>
      <c r="I839" s="124" t="s">
        <v>5833</v>
      </c>
      <c r="J839" s="126">
        <v>81</v>
      </c>
      <c r="K839" s="127">
        <v>8123</v>
      </c>
      <c r="L839" s="124" t="s">
        <v>5006</v>
      </c>
      <c r="M839" s="128" t="s">
        <v>2947</v>
      </c>
      <c r="N839" s="128"/>
      <c r="O839" s="129">
        <v>220.93</v>
      </c>
      <c r="P839" s="129">
        <v>0.9</v>
      </c>
      <c r="Q839" s="130">
        <v>8123</v>
      </c>
      <c r="R839" s="129">
        <v>1200000</v>
      </c>
      <c r="S839" s="129">
        <v>5700</v>
      </c>
      <c r="T839" s="128" t="s">
        <v>3014</v>
      </c>
      <c r="U839" s="128" t="s">
        <v>5009</v>
      </c>
      <c r="V839" s="131">
        <v>81242</v>
      </c>
      <c r="W839" s="132">
        <v>81232</v>
      </c>
    </row>
    <row r="840" spans="1:23" ht="30" customHeight="1" x14ac:dyDescent="0.3">
      <c r="A840" s="133">
        <v>812410</v>
      </c>
      <c r="B840" s="123" t="s">
        <v>5514</v>
      </c>
      <c r="C840" s="124" t="s">
        <v>6014</v>
      </c>
      <c r="D840" s="125" t="s">
        <v>2957</v>
      </c>
      <c r="E840" s="124" t="s">
        <v>5687</v>
      </c>
      <c r="F840" s="124" t="s">
        <v>6015</v>
      </c>
      <c r="G840" s="124" t="s">
        <v>138</v>
      </c>
      <c r="H840" s="124" t="e">
        <v>#N/A</v>
      </c>
      <c r="I840" s="124" t="e">
        <v>#N/A</v>
      </c>
      <c r="J840" s="128">
        <v>81</v>
      </c>
      <c r="K840" s="127">
        <v>8124</v>
      </c>
      <c r="L840" s="124" t="s">
        <v>6016</v>
      </c>
      <c r="M840" s="128" t="s">
        <v>4978</v>
      </c>
      <c r="N840" s="128" t="s">
        <v>3022</v>
      </c>
      <c r="O840" s="129">
        <v>1901.91</v>
      </c>
      <c r="P840" s="129">
        <v>121.22</v>
      </c>
      <c r="Q840" s="128"/>
      <c r="R840" s="134"/>
      <c r="S840" s="134"/>
      <c r="T840" s="128"/>
      <c r="U840" s="128"/>
      <c r="V840" s="131"/>
      <c r="W840" s="132"/>
    </row>
    <row r="841" spans="1:23" ht="30" customHeight="1" x14ac:dyDescent="0.3">
      <c r="A841" s="133">
        <v>812420</v>
      </c>
      <c r="B841" s="123" t="s">
        <v>5515</v>
      </c>
      <c r="C841" s="124" t="s">
        <v>6017</v>
      </c>
      <c r="D841" s="125" t="s">
        <v>2957</v>
      </c>
      <c r="E841" s="124" t="s">
        <v>5688</v>
      </c>
      <c r="F841" s="124" t="s">
        <v>6018</v>
      </c>
      <c r="G841" s="124" t="s">
        <v>138</v>
      </c>
      <c r="H841" s="124" t="e">
        <v>#N/A</v>
      </c>
      <c r="I841" s="124" t="e">
        <v>#N/A</v>
      </c>
      <c r="J841" s="128">
        <v>81</v>
      </c>
      <c r="K841" s="127">
        <v>8124</v>
      </c>
      <c r="L841" s="124" t="s">
        <v>6016</v>
      </c>
      <c r="M841" s="128" t="s">
        <v>4978</v>
      </c>
      <c r="N841" s="128" t="s">
        <v>3022</v>
      </c>
      <c r="O841" s="129">
        <v>1901.91</v>
      </c>
      <c r="P841" s="129">
        <v>121.22</v>
      </c>
      <c r="Q841" s="128"/>
      <c r="R841" s="134"/>
      <c r="S841" s="134"/>
      <c r="T841" s="128"/>
      <c r="U841" s="128"/>
      <c r="V841" s="131"/>
      <c r="W841" s="132"/>
    </row>
    <row r="842" spans="1:23" ht="30" customHeight="1" x14ac:dyDescent="0.3">
      <c r="A842" s="133">
        <v>812430</v>
      </c>
      <c r="B842" s="123" t="s">
        <v>5516</v>
      </c>
      <c r="C842" s="124" t="s">
        <v>6019</v>
      </c>
      <c r="D842" s="125" t="s">
        <v>2957</v>
      </c>
      <c r="E842" s="124" t="s">
        <v>5689</v>
      </c>
      <c r="F842" s="124" t="s">
        <v>6020</v>
      </c>
      <c r="G842" s="124" t="s">
        <v>138</v>
      </c>
      <c r="H842" s="124" t="e">
        <v>#N/A</v>
      </c>
      <c r="I842" s="124" t="e">
        <v>#N/A</v>
      </c>
      <c r="J842" s="128">
        <v>81</v>
      </c>
      <c r="K842" s="127">
        <v>8124</v>
      </c>
      <c r="L842" s="124" t="s">
        <v>6016</v>
      </c>
      <c r="M842" s="128" t="s">
        <v>4978</v>
      </c>
      <c r="N842" s="128" t="s">
        <v>3022</v>
      </c>
      <c r="O842" s="129">
        <v>1901.91</v>
      </c>
      <c r="P842" s="129">
        <v>121.22</v>
      </c>
      <c r="Q842" s="128"/>
      <c r="R842" s="134"/>
      <c r="S842" s="134"/>
      <c r="T842" s="128"/>
      <c r="U842" s="128"/>
      <c r="V842" s="131"/>
      <c r="W842" s="132"/>
    </row>
    <row r="843" spans="1:23" ht="30" customHeight="1" x14ac:dyDescent="0.3">
      <c r="A843" s="122">
        <v>812926</v>
      </c>
      <c r="B843" s="123" t="s">
        <v>2526</v>
      </c>
      <c r="C843" s="124" t="s">
        <v>5010</v>
      </c>
      <c r="D843" s="125" t="s">
        <v>2957</v>
      </c>
      <c r="E843" s="124" t="s">
        <v>2527</v>
      </c>
      <c r="F843" s="124" t="s">
        <v>6021</v>
      </c>
      <c r="G843" s="124" t="s">
        <v>2528</v>
      </c>
      <c r="H843" s="124" t="s">
        <v>5716</v>
      </c>
      <c r="I843" s="124" t="s">
        <v>5833</v>
      </c>
      <c r="J843" s="126">
        <v>81</v>
      </c>
      <c r="K843" s="127">
        <v>8122</v>
      </c>
      <c r="L843" s="124" t="s">
        <v>5011</v>
      </c>
      <c r="M843" s="128" t="s">
        <v>3006</v>
      </c>
      <c r="N843" s="128"/>
      <c r="O843" s="129">
        <v>12416.83</v>
      </c>
      <c r="P843" s="129">
        <v>78.650000000000006</v>
      </c>
      <c r="Q843" s="130">
        <v>8122</v>
      </c>
      <c r="R843" s="129">
        <v>10000</v>
      </c>
      <c r="S843" s="129">
        <v>30</v>
      </c>
      <c r="T843" s="128" t="s">
        <v>3014</v>
      </c>
      <c r="U843" s="128" t="s">
        <v>5012</v>
      </c>
      <c r="V843" s="131">
        <v>81230</v>
      </c>
      <c r="W843" s="132" t="s">
        <v>5013</v>
      </c>
    </row>
    <row r="844" spans="1:23" ht="30" customHeight="1" x14ac:dyDescent="0.3">
      <c r="A844" s="122">
        <v>812928</v>
      </c>
      <c r="B844" s="123" t="s">
        <v>2529</v>
      </c>
      <c r="C844" s="124" t="s">
        <v>2529</v>
      </c>
      <c r="D844" s="125" t="s">
        <v>2957</v>
      </c>
      <c r="E844" s="124" t="s">
        <v>2530</v>
      </c>
      <c r="F844" s="124"/>
      <c r="G844" s="124" t="s">
        <v>138</v>
      </c>
      <c r="H844" s="124" t="s">
        <v>5716</v>
      </c>
      <c r="I844" s="124" t="s">
        <v>5833</v>
      </c>
      <c r="J844" s="126">
        <v>81</v>
      </c>
      <c r="K844" s="127">
        <v>8541</v>
      </c>
      <c r="L844" s="124" t="s">
        <v>5014</v>
      </c>
      <c r="M844" s="128" t="s">
        <v>3006</v>
      </c>
      <c r="N844" s="128"/>
      <c r="O844" s="129">
        <v>728783.71</v>
      </c>
      <c r="P844" s="129">
        <v>1346.32</v>
      </c>
      <c r="Q844" s="130">
        <v>8541</v>
      </c>
      <c r="R844" s="129">
        <v>250</v>
      </c>
      <c r="S844" s="129">
        <v>4</v>
      </c>
      <c r="T844" s="128" t="s">
        <v>3014</v>
      </c>
      <c r="U844" s="128" t="s">
        <v>5015</v>
      </c>
      <c r="V844" s="131">
        <v>89230</v>
      </c>
      <c r="W844" s="132">
        <v>85123</v>
      </c>
    </row>
    <row r="845" spans="1:23" ht="30" customHeight="1" x14ac:dyDescent="0.3">
      <c r="A845" s="122">
        <v>813228</v>
      </c>
      <c r="B845" s="123" t="s">
        <v>2531</v>
      </c>
      <c r="C845" s="124" t="s">
        <v>5016</v>
      </c>
      <c r="D845" s="125" t="s">
        <v>2957</v>
      </c>
      <c r="E845" s="124" t="s">
        <v>2532</v>
      </c>
      <c r="F845" s="124" t="s">
        <v>6022</v>
      </c>
      <c r="G845" s="124" t="s">
        <v>2533</v>
      </c>
      <c r="H845" s="124" t="s">
        <v>5716</v>
      </c>
      <c r="I845" s="124" t="s">
        <v>5833</v>
      </c>
      <c r="J845" s="126">
        <v>81</v>
      </c>
      <c r="K845" s="127">
        <v>8132</v>
      </c>
      <c r="L845" s="124" t="s">
        <v>5017</v>
      </c>
      <c r="M845" s="128" t="s">
        <v>5018</v>
      </c>
      <c r="N845" s="128"/>
      <c r="O845" s="129">
        <v>806.99</v>
      </c>
      <c r="P845" s="129">
        <v>0.85</v>
      </c>
      <c r="Q845" s="130">
        <v>8132</v>
      </c>
      <c r="R845" s="129">
        <v>320000</v>
      </c>
      <c r="S845" s="129">
        <v>13000</v>
      </c>
      <c r="T845" s="128" t="s">
        <v>2948</v>
      </c>
      <c r="U845" s="128" t="s">
        <v>5019</v>
      </c>
      <c r="V845" s="131">
        <v>81350</v>
      </c>
      <c r="W845" s="132">
        <v>81330</v>
      </c>
    </row>
    <row r="846" spans="1:23" ht="30" customHeight="1" x14ac:dyDescent="0.3">
      <c r="A846" s="122">
        <v>813231</v>
      </c>
      <c r="B846" s="123" t="s">
        <v>2534</v>
      </c>
      <c r="C846" s="124" t="s">
        <v>5020</v>
      </c>
      <c r="D846" s="125" t="s">
        <v>2957</v>
      </c>
      <c r="E846" s="124" t="s">
        <v>5690</v>
      </c>
      <c r="F846" s="124" t="s">
        <v>6022</v>
      </c>
      <c r="G846" s="124" t="s">
        <v>2535</v>
      </c>
      <c r="H846" s="124" t="s">
        <v>5716</v>
      </c>
      <c r="I846" s="124" t="s">
        <v>5833</v>
      </c>
      <c r="J846" s="126">
        <v>81</v>
      </c>
      <c r="K846" s="127">
        <v>8131</v>
      </c>
      <c r="L846" s="124" t="s">
        <v>5021</v>
      </c>
      <c r="M846" s="128" t="s">
        <v>5018</v>
      </c>
      <c r="N846" s="128"/>
      <c r="O846" s="129">
        <v>181.8</v>
      </c>
      <c r="P846" s="129">
        <v>21.88</v>
      </c>
      <c r="Q846" s="130">
        <v>8131</v>
      </c>
      <c r="R846" s="129">
        <v>100000</v>
      </c>
      <c r="S846" s="129">
        <v>2100</v>
      </c>
      <c r="T846" s="128" t="s">
        <v>2948</v>
      </c>
      <c r="U846" s="128" t="s">
        <v>5022</v>
      </c>
      <c r="V846" s="131">
        <v>81320</v>
      </c>
      <c r="W846" s="132">
        <v>81320</v>
      </c>
    </row>
    <row r="847" spans="1:23" ht="30" customHeight="1" x14ac:dyDescent="0.3">
      <c r="A847" s="122">
        <v>813301</v>
      </c>
      <c r="B847" s="123" t="s">
        <v>2536</v>
      </c>
      <c r="C847" s="124" t="s">
        <v>5023</v>
      </c>
      <c r="D847" s="125" t="s">
        <v>2957</v>
      </c>
      <c r="E847" s="124" t="s">
        <v>2537</v>
      </c>
      <c r="F847" s="124" t="s">
        <v>6022</v>
      </c>
      <c r="G847" s="124" t="s">
        <v>138</v>
      </c>
      <c r="H847" s="124" t="e">
        <v>#N/A</v>
      </c>
      <c r="I847" s="124" t="e">
        <v>#N/A</v>
      </c>
      <c r="J847" s="126">
        <v>81</v>
      </c>
      <c r="K847" s="127">
        <v>8133</v>
      </c>
      <c r="L847" s="124" t="s">
        <v>5024</v>
      </c>
      <c r="M847" s="128" t="s">
        <v>5018</v>
      </c>
      <c r="N847" s="128"/>
      <c r="O847" s="129">
        <v>125.78</v>
      </c>
      <c r="P847" s="129">
        <v>8.5500000000000007</v>
      </c>
      <c r="Q847" s="130">
        <v>8133</v>
      </c>
      <c r="R847" s="129">
        <v>290000</v>
      </c>
      <c r="S847" s="129">
        <v>910</v>
      </c>
      <c r="T847" s="128" t="s">
        <v>3014</v>
      </c>
      <c r="U847" s="128" t="s">
        <v>5025</v>
      </c>
      <c r="V847" s="131">
        <v>81360</v>
      </c>
      <c r="W847" s="132">
        <v>81212</v>
      </c>
    </row>
    <row r="848" spans="1:23" ht="30" customHeight="1" x14ac:dyDescent="0.3">
      <c r="A848" s="122">
        <v>813321</v>
      </c>
      <c r="B848" s="123" t="s">
        <v>5517</v>
      </c>
      <c r="C848" s="124" t="s">
        <v>2538</v>
      </c>
      <c r="D848" s="125" t="s">
        <v>2957</v>
      </c>
      <c r="E848" s="124" t="s">
        <v>2539</v>
      </c>
      <c r="F848" s="124" t="s">
        <v>6023</v>
      </c>
      <c r="G848" s="124" t="s">
        <v>138</v>
      </c>
      <c r="H848" s="124" t="e">
        <v>#N/A</v>
      </c>
      <c r="I848" s="124" t="e">
        <v>#N/A</v>
      </c>
      <c r="J848" s="126">
        <v>81</v>
      </c>
      <c r="K848" s="127">
        <v>8133</v>
      </c>
      <c r="L848" s="124" t="s">
        <v>5024</v>
      </c>
      <c r="M848" s="128" t="s">
        <v>5018</v>
      </c>
      <c r="N848" s="128"/>
      <c r="O848" s="129">
        <v>125.78</v>
      </c>
      <c r="P848" s="129">
        <v>8.5500000000000007</v>
      </c>
      <c r="Q848" s="130">
        <v>8133</v>
      </c>
      <c r="R848" s="129">
        <v>290000</v>
      </c>
      <c r="S848" s="129">
        <v>910</v>
      </c>
      <c r="T848" s="128" t="s">
        <v>3014</v>
      </c>
      <c r="U848" s="128" t="s">
        <v>5026</v>
      </c>
      <c r="V848" s="131">
        <v>81360</v>
      </c>
      <c r="W848" s="132">
        <v>81212</v>
      </c>
    </row>
    <row r="849" spans="1:23" ht="30" customHeight="1" x14ac:dyDescent="0.3">
      <c r="A849" s="122">
        <v>813400</v>
      </c>
      <c r="B849" s="123" t="s">
        <v>2540</v>
      </c>
      <c r="C849" s="124" t="s">
        <v>5027</v>
      </c>
      <c r="D849" s="125" t="s">
        <v>2957</v>
      </c>
      <c r="E849" s="124" t="s">
        <v>2541</v>
      </c>
      <c r="F849" s="124"/>
      <c r="G849" s="124" t="s">
        <v>138</v>
      </c>
      <c r="H849" s="124" t="e">
        <v>#N/A</v>
      </c>
      <c r="I849" s="124" t="e">
        <v>#N/A</v>
      </c>
      <c r="J849" s="126">
        <v>81</v>
      </c>
      <c r="K849" s="127">
        <v>8134</v>
      </c>
      <c r="L849" s="124" t="s">
        <v>5028</v>
      </c>
      <c r="M849" s="128" t="s">
        <v>3006</v>
      </c>
      <c r="N849" s="128"/>
      <c r="O849" s="129">
        <v>3662.16</v>
      </c>
      <c r="P849" s="129">
        <v>1311.35</v>
      </c>
      <c r="Q849" s="130">
        <v>8134</v>
      </c>
      <c r="R849" s="129">
        <v>4</v>
      </c>
      <c r="S849" s="129">
        <v>1</v>
      </c>
      <c r="T849" s="128" t="s">
        <v>2948</v>
      </c>
      <c r="U849" s="128" t="s">
        <v>5029</v>
      </c>
      <c r="V849" s="131">
        <v>89280</v>
      </c>
      <c r="W849" s="132">
        <v>81340</v>
      </c>
    </row>
    <row r="850" spans="1:23" ht="30" customHeight="1" x14ac:dyDescent="0.3">
      <c r="A850" s="122">
        <v>821111</v>
      </c>
      <c r="B850" s="123" t="s">
        <v>2542</v>
      </c>
      <c r="C850" s="124" t="s">
        <v>2542</v>
      </c>
      <c r="D850" s="125" t="s">
        <v>2944</v>
      </c>
      <c r="E850" s="124" t="s">
        <v>2543</v>
      </c>
      <c r="F850" s="124"/>
      <c r="G850" s="124" t="s">
        <v>2544</v>
      </c>
      <c r="H850" s="124" t="s">
        <v>5716</v>
      </c>
      <c r="I850" s="124" t="s">
        <v>5833</v>
      </c>
      <c r="J850" s="126">
        <v>85</v>
      </c>
      <c r="K850" s="127">
        <v>8526</v>
      </c>
      <c r="L850" s="124" t="s">
        <v>3135</v>
      </c>
      <c r="M850" s="128" t="s">
        <v>2946</v>
      </c>
      <c r="N850" s="128"/>
      <c r="O850" s="129">
        <v>76.33</v>
      </c>
      <c r="P850" s="129">
        <v>1.8</v>
      </c>
      <c r="Q850" s="130">
        <v>8526</v>
      </c>
      <c r="R850" s="129">
        <v>160000</v>
      </c>
      <c r="S850" s="129">
        <v>530</v>
      </c>
      <c r="T850" s="128" t="s">
        <v>2948</v>
      </c>
      <c r="U850" s="128" t="s">
        <v>5030</v>
      </c>
      <c r="V850" s="131"/>
      <c r="W850" s="132" t="s">
        <v>5031</v>
      </c>
    </row>
    <row r="851" spans="1:23" ht="30" customHeight="1" x14ac:dyDescent="0.3">
      <c r="A851" s="122">
        <v>821112</v>
      </c>
      <c r="B851" s="123" t="s">
        <v>2545</v>
      </c>
      <c r="C851" s="124" t="s">
        <v>5032</v>
      </c>
      <c r="D851" s="125" t="s">
        <v>2957</v>
      </c>
      <c r="E851" s="124" t="s">
        <v>2546</v>
      </c>
      <c r="F851" s="124" t="s">
        <v>5741</v>
      </c>
      <c r="G851" s="124" t="s">
        <v>2547</v>
      </c>
      <c r="H851" s="124" t="s">
        <v>5716</v>
      </c>
      <c r="I851" s="124" t="s">
        <v>5833</v>
      </c>
      <c r="J851" s="126">
        <v>12</v>
      </c>
      <c r="K851" s="127">
        <v>1244</v>
      </c>
      <c r="L851" s="124" t="s">
        <v>3050</v>
      </c>
      <c r="M851" s="128" t="s">
        <v>3038</v>
      </c>
      <c r="N851" s="128"/>
      <c r="O851" s="129">
        <v>10.58</v>
      </c>
      <c r="P851" s="129">
        <v>2.5099999999999998</v>
      </c>
      <c r="Q851" s="130">
        <v>1244</v>
      </c>
      <c r="R851" s="129">
        <v>430000</v>
      </c>
      <c r="S851" s="129">
        <v>7800</v>
      </c>
      <c r="T851" s="128" t="s">
        <v>2948</v>
      </c>
      <c r="U851" s="128" t="s">
        <v>5033</v>
      </c>
      <c r="V851" s="131">
        <v>12470</v>
      </c>
      <c r="W851" s="132" t="s">
        <v>5034</v>
      </c>
    </row>
    <row r="852" spans="1:23" ht="30" customHeight="1" x14ac:dyDescent="0.3">
      <c r="A852" s="122">
        <v>821113</v>
      </c>
      <c r="B852" s="123" t="s">
        <v>2548</v>
      </c>
      <c r="C852" s="124" t="s">
        <v>5035</v>
      </c>
      <c r="D852" s="125" t="s">
        <v>3017</v>
      </c>
      <c r="E852" s="124" t="s">
        <v>2549</v>
      </c>
      <c r="F852" s="124" t="s">
        <v>6024</v>
      </c>
      <c r="G852" s="124" t="s">
        <v>2550</v>
      </c>
      <c r="H852" s="124" t="s">
        <v>5716</v>
      </c>
      <c r="I852" s="124" t="s">
        <v>5833</v>
      </c>
      <c r="J852" s="126">
        <v>89</v>
      </c>
      <c r="K852" s="127">
        <v>8910</v>
      </c>
      <c r="L852" s="124" t="s">
        <v>4981</v>
      </c>
      <c r="M852" s="128" t="s">
        <v>112</v>
      </c>
      <c r="N852" s="128"/>
      <c r="O852" s="129">
        <v>265.08</v>
      </c>
      <c r="P852" s="129">
        <v>7.01</v>
      </c>
      <c r="Q852" s="130">
        <v>8910</v>
      </c>
      <c r="R852" s="129">
        <v>150000</v>
      </c>
      <c r="S852" s="129">
        <v>1300</v>
      </c>
      <c r="T852" s="128" t="s">
        <v>2948</v>
      </c>
      <c r="U852" s="128" t="s">
        <v>5036</v>
      </c>
      <c r="V852" s="131">
        <v>89121</v>
      </c>
      <c r="W852" s="132">
        <v>82109</v>
      </c>
    </row>
    <row r="853" spans="1:23" ht="30" customHeight="1" x14ac:dyDescent="0.3">
      <c r="A853" s="122">
        <v>821115</v>
      </c>
      <c r="B853" s="123" t="s">
        <v>2551</v>
      </c>
      <c r="C853" s="124" t="s">
        <v>5037</v>
      </c>
      <c r="D853" s="125" t="s">
        <v>2957</v>
      </c>
      <c r="E853" s="124" t="s">
        <v>2552</v>
      </c>
      <c r="F853" s="124"/>
      <c r="G853" s="124" t="s">
        <v>2553</v>
      </c>
      <c r="H853" s="124" t="s">
        <v>5716</v>
      </c>
      <c r="I853" s="124" t="s">
        <v>5833</v>
      </c>
      <c r="J853" s="126">
        <v>82</v>
      </c>
      <c r="K853" s="127">
        <v>8211</v>
      </c>
      <c r="L853" s="124" t="s">
        <v>6025</v>
      </c>
      <c r="M853" s="128" t="s">
        <v>5038</v>
      </c>
      <c r="N853" s="128"/>
      <c r="O853" s="129">
        <v>0.02</v>
      </c>
      <c r="P853" s="129">
        <v>0</v>
      </c>
      <c r="Q853" s="130">
        <v>8211</v>
      </c>
      <c r="R853" s="129">
        <v>520000000</v>
      </c>
      <c r="S853" s="129">
        <v>50000000</v>
      </c>
      <c r="T853" s="128" t="s">
        <v>2948</v>
      </c>
      <c r="U853" s="128" t="s">
        <v>5039</v>
      </c>
      <c r="V853" s="131" t="s">
        <v>5040</v>
      </c>
      <c r="W853" s="132" t="s">
        <v>5041</v>
      </c>
    </row>
    <row r="854" spans="1:23" ht="30" customHeight="1" x14ac:dyDescent="0.3">
      <c r="A854" s="122">
        <v>821117</v>
      </c>
      <c r="B854" s="123" t="s">
        <v>2554</v>
      </c>
      <c r="C854" s="124" t="s">
        <v>5042</v>
      </c>
      <c r="D854" s="125" t="s">
        <v>3017</v>
      </c>
      <c r="E854" s="124" t="s">
        <v>2555</v>
      </c>
      <c r="F854" s="124"/>
      <c r="G854" s="124" t="s">
        <v>2556</v>
      </c>
      <c r="H854" s="124" t="s">
        <v>5716</v>
      </c>
      <c r="I854" s="124" t="s">
        <v>5833</v>
      </c>
      <c r="J854" s="126">
        <v>89</v>
      </c>
      <c r="K854" s="127">
        <v>8910</v>
      </c>
      <c r="L854" s="124" t="s">
        <v>4981</v>
      </c>
      <c r="M854" s="128" t="s">
        <v>112</v>
      </c>
      <c r="N854" s="128"/>
      <c r="O854" s="129">
        <v>265.08</v>
      </c>
      <c r="P854" s="129">
        <v>7.01</v>
      </c>
      <c r="Q854" s="130">
        <v>8910</v>
      </c>
      <c r="R854" s="129">
        <v>150000</v>
      </c>
      <c r="S854" s="129">
        <v>1300</v>
      </c>
      <c r="T854" s="128" t="s">
        <v>2948</v>
      </c>
      <c r="U854" s="128" t="s">
        <v>5043</v>
      </c>
      <c r="V854" s="131">
        <v>89121</v>
      </c>
      <c r="W854" s="132">
        <v>82209</v>
      </c>
    </row>
    <row r="855" spans="1:23" ht="30" customHeight="1" x14ac:dyDescent="0.3">
      <c r="A855" s="122">
        <v>821155</v>
      </c>
      <c r="B855" s="123" t="s">
        <v>2557</v>
      </c>
      <c r="C855" s="124" t="s">
        <v>5044</v>
      </c>
      <c r="D855" s="125" t="s">
        <v>2957</v>
      </c>
      <c r="E855" s="124" t="s">
        <v>2558</v>
      </c>
      <c r="F855" s="124"/>
      <c r="G855" s="124" t="s">
        <v>2559</v>
      </c>
      <c r="H855" s="124" t="s">
        <v>5716</v>
      </c>
      <c r="I855" s="124" t="s">
        <v>5833</v>
      </c>
      <c r="J855" s="126">
        <v>82</v>
      </c>
      <c r="K855" s="127">
        <v>8211</v>
      </c>
      <c r="L855" s="124" t="s">
        <v>6025</v>
      </c>
      <c r="M855" s="128" t="s">
        <v>5038</v>
      </c>
      <c r="N855" s="128"/>
      <c r="O855" s="129">
        <v>0.02</v>
      </c>
      <c r="P855" s="129">
        <v>0</v>
      </c>
      <c r="Q855" s="130">
        <v>8211</v>
      </c>
      <c r="R855" s="129">
        <v>520000000</v>
      </c>
      <c r="S855" s="129">
        <v>50000000</v>
      </c>
      <c r="T855" s="128" t="s">
        <v>2948</v>
      </c>
      <c r="U855" s="128" t="s">
        <v>5045</v>
      </c>
      <c r="V855" s="131">
        <v>82150</v>
      </c>
      <c r="W855" s="132" t="s">
        <v>5046</v>
      </c>
    </row>
    <row r="856" spans="1:23" ht="30" customHeight="1" x14ac:dyDescent="0.3">
      <c r="A856" s="122">
        <v>821156</v>
      </c>
      <c r="B856" s="123" t="s">
        <v>2560</v>
      </c>
      <c r="C856" s="124" t="s">
        <v>5047</v>
      </c>
      <c r="D856" s="125" t="s">
        <v>3017</v>
      </c>
      <c r="E856" s="124" t="s">
        <v>2561</v>
      </c>
      <c r="F856" s="124"/>
      <c r="G856" s="124" t="s">
        <v>2562</v>
      </c>
      <c r="H856" s="124" t="s">
        <v>5716</v>
      </c>
      <c r="I856" s="124" t="s">
        <v>5833</v>
      </c>
      <c r="J856" s="126">
        <v>89</v>
      </c>
      <c r="K856" s="127">
        <v>8910</v>
      </c>
      <c r="L856" s="124" t="s">
        <v>4981</v>
      </c>
      <c r="M856" s="128" t="s">
        <v>112</v>
      </c>
      <c r="N856" s="128"/>
      <c r="O856" s="129">
        <v>265.08</v>
      </c>
      <c r="P856" s="129">
        <v>7.01</v>
      </c>
      <c r="Q856" s="130">
        <v>8910</v>
      </c>
      <c r="R856" s="129">
        <v>150000</v>
      </c>
      <c r="S856" s="129">
        <v>1300</v>
      </c>
      <c r="T856" s="128" t="s">
        <v>2948</v>
      </c>
      <c r="U856" s="128" t="s">
        <v>5048</v>
      </c>
      <c r="V856" s="131"/>
      <c r="W856" s="132">
        <v>82209</v>
      </c>
    </row>
    <row r="857" spans="1:23" ht="30" customHeight="1" x14ac:dyDescent="0.3">
      <c r="A857" s="122">
        <v>821157</v>
      </c>
      <c r="B857" s="123" t="s">
        <v>2563</v>
      </c>
      <c r="C857" s="124" t="s">
        <v>5049</v>
      </c>
      <c r="D857" s="125" t="s">
        <v>2957</v>
      </c>
      <c r="E857" s="124" t="s">
        <v>2564</v>
      </c>
      <c r="F857" s="124"/>
      <c r="G857" s="124" t="s">
        <v>138</v>
      </c>
      <c r="H857" s="124" t="e">
        <v>#N/A</v>
      </c>
      <c r="I857" s="124" t="e">
        <v>#N/A</v>
      </c>
      <c r="J857" s="126">
        <v>82</v>
      </c>
      <c r="K857" s="127">
        <v>8211</v>
      </c>
      <c r="L857" s="124" t="s">
        <v>6025</v>
      </c>
      <c r="M857" s="128" t="s">
        <v>5038</v>
      </c>
      <c r="N857" s="128"/>
      <c r="O857" s="129">
        <v>0.02</v>
      </c>
      <c r="P857" s="129">
        <v>0</v>
      </c>
      <c r="Q857" s="130">
        <v>8211</v>
      </c>
      <c r="R857" s="129">
        <v>520000000</v>
      </c>
      <c r="S857" s="129">
        <v>50000000</v>
      </c>
      <c r="T857" s="128" t="s">
        <v>2948</v>
      </c>
      <c r="U857" s="128" t="s">
        <v>5050</v>
      </c>
      <c r="V857" s="131"/>
      <c r="W857" s="132"/>
    </row>
    <row r="858" spans="1:23" ht="30" customHeight="1" x14ac:dyDescent="0.3">
      <c r="A858" s="122">
        <v>822245</v>
      </c>
      <c r="B858" s="123" t="s">
        <v>2565</v>
      </c>
      <c r="C858" s="124" t="s">
        <v>5051</v>
      </c>
      <c r="D858" s="125" t="s">
        <v>2944</v>
      </c>
      <c r="E858" s="124" t="s">
        <v>2566</v>
      </c>
      <c r="F858" s="124"/>
      <c r="G858" s="124" t="s">
        <v>2567</v>
      </c>
      <c r="H858" s="124" t="s">
        <v>5716</v>
      </c>
      <c r="I858" s="124" t="s">
        <v>5833</v>
      </c>
      <c r="J858" s="126">
        <v>82</v>
      </c>
      <c r="K858" s="127">
        <v>8221</v>
      </c>
      <c r="L858" s="124" t="s">
        <v>5052</v>
      </c>
      <c r="M858" s="128" t="s">
        <v>2947</v>
      </c>
      <c r="N858" s="128"/>
      <c r="O858" s="129">
        <v>1087.74</v>
      </c>
      <c r="P858" s="129">
        <v>4.03</v>
      </c>
      <c r="Q858" s="130">
        <v>8221</v>
      </c>
      <c r="R858" s="129">
        <v>190000</v>
      </c>
      <c r="S858" s="129">
        <v>8400</v>
      </c>
      <c r="T858" s="128" t="s">
        <v>3014</v>
      </c>
      <c r="U858" s="128" t="s">
        <v>5053</v>
      </c>
      <c r="V858" s="131" t="s">
        <v>5054</v>
      </c>
      <c r="W858" s="132" t="s">
        <v>5055</v>
      </c>
    </row>
    <row r="859" spans="1:23" ht="30" customHeight="1" x14ac:dyDescent="0.3">
      <c r="A859" s="122">
        <v>822248</v>
      </c>
      <c r="B859" s="123" t="s">
        <v>2568</v>
      </c>
      <c r="C859" s="124" t="s">
        <v>5056</v>
      </c>
      <c r="D859" s="125" t="s">
        <v>2957</v>
      </c>
      <c r="E859" s="124" t="s">
        <v>2569</v>
      </c>
      <c r="F859" s="124"/>
      <c r="G859" s="124" t="s">
        <v>2570</v>
      </c>
      <c r="H859" s="124" t="s">
        <v>5716</v>
      </c>
      <c r="I859" s="124" t="s">
        <v>5833</v>
      </c>
      <c r="J859" s="126">
        <v>89</v>
      </c>
      <c r="K859" s="127">
        <v>8924</v>
      </c>
      <c r="L859" s="124" t="s">
        <v>5057</v>
      </c>
      <c r="M859" s="128" t="s">
        <v>3006</v>
      </c>
      <c r="N859" s="128"/>
      <c r="O859" s="129">
        <v>15600.1</v>
      </c>
      <c r="P859" s="129">
        <v>950.51</v>
      </c>
      <c r="Q859" s="130">
        <v>8924</v>
      </c>
      <c r="R859" s="129">
        <v>1</v>
      </c>
      <c r="S859" s="129">
        <v>1</v>
      </c>
      <c r="T859" s="128" t="s">
        <v>2948</v>
      </c>
      <c r="U859" s="128" t="s">
        <v>5058</v>
      </c>
      <c r="V859" s="131"/>
      <c r="W859" s="132"/>
    </row>
    <row r="860" spans="1:23" ht="30" customHeight="1" x14ac:dyDescent="0.3">
      <c r="A860" s="122">
        <v>822265</v>
      </c>
      <c r="B860" s="123" t="s">
        <v>2571</v>
      </c>
      <c r="C860" s="124" t="s">
        <v>5059</v>
      </c>
      <c r="D860" s="125" t="s">
        <v>2944</v>
      </c>
      <c r="E860" s="124" t="s">
        <v>2572</v>
      </c>
      <c r="F860" s="124"/>
      <c r="G860" s="124" t="s">
        <v>2573</v>
      </c>
      <c r="H860" s="124" t="s">
        <v>5716</v>
      </c>
      <c r="I860" s="124" t="s">
        <v>5833</v>
      </c>
      <c r="J860" s="126">
        <v>82</v>
      </c>
      <c r="K860" s="127">
        <v>8221</v>
      </c>
      <c r="L860" s="124" t="s">
        <v>5052</v>
      </c>
      <c r="M860" s="128" t="s">
        <v>2947</v>
      </c>
      <c r="N860" s="128"/>
      <c r="O860" s="129">
        <v>1087.74</v>
      </c>
      <c r="P860" s="129">
        <v>4.03</v>
      </c>
      <c r="Q860" s="130">
        <v>8221</v>
      </c>
      <c r="R860" s="129">
        <v>190000</v>
      </c>
      <c r="S860" s="129">
        <v>8400</v>
      </c>
      <c r="T860" s="128" t="s">
        <v>3014</v>
      </c>
      <c r="U860" s="128" t="s">
        <v>5060</v>
      </c>
      <c r="V860" s="131" t="s">
        <v>5061</v>
      </c>
      <c r="W860" s="132">
        <v>82212</v>
      </c>
    </row>
    <row r="861" spans="1:23" ht="30" customHeight="1" x14ac:dyDescent="0.3">
      <c r="A861" s="122">
        <v>822268</v>
      </c>
      <c r="B861" s="123" t="s">
        <v>2574</v>
      </c>
      <c r="C861" s="124" t="s">
        <v>5062</v>
      </c>
      <c r="D861" s="125" t="s">
        <v>2957</v>
      </c>
      <c r="E861" s="124" t="s">
        <v>2575</v>
      </c>
      <c r="F861" s="124"/>
      <c r="G861" s="124" t="s">
        <v>2576</v>
      </c>
      <c r="H861" s="124" t="s">
        <v>5716</v>
      </c>
      <c r="I861" s="124" t="s">
        <v>5833</v>
      </c>
      <c r="J861" s="126">
        <v>89</v>
      </c>
      <c r="K861" s="127">
        <v>8924</v>
      </c>
      <c r="L861" s="124" t="s">
        <v>5057</v>
      </c>
      <c r="M861" s="128" t="s">
        <v>3006</v>
      </c>
      <c r="N861" s="128"/>
      <c r="O861" s="129">
        <v>15600.1</v>
      </c>
      <c r="P861" s="129">
        <v>950.51</v>
      </c>
      <c r="Q861" s="130">
        <v>8924</v>
      </c>
      <c r="R861" s="129">
        <v>1</v>
      </c>
      <c r="S861" s="129">
        <v>1</v>
      </c>
      <c r="T861" s="128" t="s">
        <v>2948</v>
      </c>
      <c r="U861" s="128" t="s">
        <v>5063</v>
      </c>
      <c r="V861" s="131"/>
      <c r="W861" s="132">
        <v>82210</v>
      </c>
    </row>
    <row r="862" spans="1:23" ht="30" customHeight="1" x14ac:dyDescent="0.3">
      <c r="A862" s="122">
        <v>823111</v>
      </c>
      <c r="B862" s="123" t="s">
        <v>2577</v>
      </c>
      <c r="C862" s="124" t="s">
        <v>5064</v>
      </c>
      <c r="D862" s="125" t="s">
        <v>2957</v>
      </c>
      <c r="E862" s="124" t="s">
        <v>2578</v>
      </c>
      <c r="F862" s="124"/>
      <c r="G862" s="124" t="s">
        <v>2579</v>
      </c>
      <c r="H862" s="124" t="s">
        <v>5716</v>
      </c>
      <c r="I862" s="124" t="s">
        <v>5833</v>
      </c>
      <c r="J862" s="126">
        <v>82</v>
      </c>
      <c r="K862" s="127">
        <v>8231</v>
      </c>
      <c r="L862" s="124" t="s">
        <v>5065</v>
      </c>
      <c r="M862" s="128" t="s">
        <v>5038</v>
      </c>
      <c r="N862" s="128"/>
      <c r="O862" s="129">
        <v>0.01</v>
      </c>
      <c r="P862" s="129">
        <v>0</v>
      </c>
      <c r="Q862" s="130">
        <v>8231</v>
      </c>
      <c r="R862" s="129">
        <v>150000000</v>
      </c>
      <c r="S862" s="129">
        <v>62000000</v>
      </c>
      <c r="T862" s="128" t="s">
        <v>2948</v>
      </c>
      <c r="U862" s="128" t="s">
        <v>5066</v>
      </c>
      <c r="V862" s="131">
        <v>82310</v>
      </c>
      <c r="W862" s="132">
        <v>82310</v>
      </c>
    </row>
    <row r="863" spans="1:23" ht="30" customHeight="1" x14ac:dyDescent="0.3">
      <c r="A863" s="122">
        <v>823243</v>
      </c>
      <c r="B863" s="123" t="s">
        <v>2580</v>
      </c>
      <c r="C863" s="124" t="s">
        <v>5067</v>
      </c>
      <c r="D863" s="125" t="s">
        <v>3017</v>
      </c>
      <c r="E863" s="124" t="s">
        <v>2581</v>
      </c>
      <c r="F863" s="124"/>
      <c r="G863" s="124" t="s">
        <v>2582</v>
      </c>
      <c r="H863" s="124" t="s">
        <v>5716</v>
      </c>
      <c r="I863" s="124" t="s">
        <v>5833</v>
      </c>
      <c r="J863" s="126">
        <v>89</v>
      </c>
      <c r="K863" s="127">
        <v>8910</v>
      </c>
      <c r="L863" s="124" t="s">
        <v>4981</v>
      </c>
      <c r="M863" s="128" t="s">
        <v>112</v>
      </c>
      <c r="N863" s="128"/>
      <c r="O863" s="129">
        <v>265.08</v>
      </c>
      <c r="P863" s="129">
        <v>7.01</v>
      </c>
      <c r="Q863" s="130">
        <v>8910</v>
      </c>
      <c r="R863" s="129">
        <v>150000</v>
      </c>
      <c r="S863" s="129">
        <v>1300</v>
      </c>
      <c r="T863" s="128" t="s">
        <v>2948</v>
      </c>
      <c r="U863" s="128" t="s">
        <v>5068</v>
      </c>
      <c r="V863" s="131"/>
      <c r="W863" s="132"/>
    </row>
    <row r="864" spans="1:23" ht="30" customHeight="1" x14ac:dyDescent="0.3">
      <c r="A864" s="122">
        <v>823244</v>
      </c>
      <c r="B864" s="123" t="s">
        <v>2583</v>
      </c>
      <c r="C864" s="124" t="s">
        <v>5069</v>
      </c>
      <c r="D864" s="125" t="s">
        <v>2957</v>
      </c>
      <c r="E864" s="124" t="s">
        <v>2584</v>
      </c>
      <c r="F864" s="124"/>
      <c r="G864" s="124" t="s">
        <v>2585</v>
      </c>
      <c r="H864" s="124" t="s">
        <v>5716</v>
      </c>
      <c r="I864" s="124" t="s">
        <v>5833</v>
      </c>
      <c r="J864" s="126">
        <v>82</v>
      </c>
      <c r="K864" s="127">
        <v>8232</v>
      </c>
      <c r="L864" s="124" t="s">
        <v>5070</v>
      </c>
      <c r="M864" s="128" t="s">
        <v>3006</v>
      </c>
      <c r="N864" s="128"/>
      <c r="O864" s="129">
        <v>139766.69</v>
      </c>
      <c r="P864" s="129">
        <v>556.47</v>
      </c>
      <c r="Q864" s="130">
        <v>8232</v>
      </c>
      <c r="R864" s="129">
        <v>1</v>
      </c>
      <c r="S864" s="129">
        <v>1</v>
      </c>
      <c r="T864" s="128" t="s">
        <v>2948</v>
      </c>
      <c r="U864" s="128" t="s">
        <v>5071</v>
      </c>
      <c r="V864" s="131"/>
      <c r="W864" s="132">
        <v>82320</v>
      </c>
    </row>
    <row r="865" spans="1:23" ht="30" customHeight="1" x14ac:dyDescent="0.3">
      <c r="A865" s="122">
        <v>823248</v>
      </c>
      <c r="B865" s="123" t="s">
        <v>2586</v>
      </c>
      <c r="C865" s="124" t="s">
        <v>5072</v>
      </c>
      <c r="D865" s="125" t="s">
        <v>3017</v>
      </c>
      <c r="E865" s="124" t="s">
        <v>2587</v>
      </c>
      <c r="F865" s="124"/>
      <c r="G865" s="124" t="s">
        <v>2588</v>
      </c>
      <c r="H865" s="124" t="s">
        <v>5716</v>
      </c>
      <c r="I865" s="124" t="s">
        <v>5833</v>
      </c>
      <c r="J865" s="126">
        <v>89</v>
      </c>
      <c r="K865" s="127">
        <v>8910</v>
      </c>
      <c r="L865" s="124" t="s">
        <v>4981</v>
      </c>
      <c r="M865" s="128" t="s">
        <v>112</v>
      </c>
      <c r="N865" s="128"/>
      <c r="O865" s="129">
        <v>265.08</v>
      </c>
      <c r="P865" s="129">
        <v>7.01</v>
      </c>
      <c r="Q865" s="130">
        <v>8910</v>
      </c>
      <c r="R865" s="129">
        <v>150000</v>
      </c>
      <c r="S865" s="129">
        <v>1300</v>
      </c>
      <c r="T865" s="128" t="s">
        <v>2948</v>
      </c>
      <c r="U865" s="128" t="s">
        <v>5073</v>
      </c>
      <c r="V865" s="131"/>
      <c r="W865" s="132"/>
    </row>
    <row r="866" spans="1:23" ht="30" customHeight="1" x14ac:dyDescent="0.3">
      <c r="A866" s="122">
        <v>824462</v>
      </c>
      <c r="B866" s="123" t="s">
        <v>2589</v>
      </c>
      <c r="C866" s="124" t="s">
        <v>5074</v>
      </c>
      <c r="D866" s="125" t="s">
        <v>3017</v>
      </c>
      <c r="E866" s="124" t="s">
        <v>2590</v>
      </c>
      <c r="F866" s="124"/>
      <c r="G866" s="124" t="s">
        <v>2591</v>
      </c>
      <c r="H866" s="124" t="s">
        <v>5716</v>
      </c>
      <c r="I866" s="124" t="s">
        <v>5833</v>
      </c>
      <c r="J866" s="126">
        <v>89</v>
      </c>
      <c r="K866" s="127">
        <v>8910</v>
      </c>
      <c r="L866" s="124" t="s">
        <v>4981</v>
      </c>
      <c r="M866" s="128" t="s">
        <v>112</v>
      </c>
      <c r="N866" s="128"/>
      <c r="O866" s="129">
        <v>265.08</v>
      </c>
      <c r="P866" s="129">
        <v>7.01</v>
      </c>
      <c r="Q866" s="130">
        <v>8910</v>
      </c>
      <c r="R866" s="129">
        <v>150000</v>
      </c>
      <c r="S866" s="129">
        <v>1300</v>
      </c>
      <c r="T866" s="128" t="s">
        <v>2948</v>
      </c>
      <c r="U866" s="128" t="s">
        <v>5075</v>
      </c>
      <c r="V866" s="131"/>
      <c r="W866" s="132"/>
    </row>
    <row r="867" spans="1:23" ht="30" customHeight="1" x14ac:dyDescent="0.3">
      <c r="A867" s="122">
        <v>824464</v>
      </c>
      <c r="B867" s="123" t="s">
        <v>2592</v>
      </c>
      <c r="C867" s="124" t="s">
        <v>2592</v>
      </c>
      <c r="D867" s="125" t="s">
        <v>2944</v>
      </c>
      <c r="E867" s="124" t="s">
        <v>2593</v>
      </c>
      <c r="F867" s="124"/>
      <c r="G867" s="124" t="s">
        <v>2594</v>
      </c>
      <c r="H867" s="124" t="s">
        <v>5716</v>
      </c>
      <c r="I867" s="124" t="s">
        <v>5833</v>
      </c>
      <c r="J867" s="126">
        <v>82</v>
      </c>
      <c r="K867" s="127">
        <v>8241</v>
      </c>
      <c r="L867" s="124" t="s">
        <v>5076</v>
      </c>
      <c r="M867" s="128" t="s">
        <v>2947</v>
      </c>
      <c r="N867" s="128"/>
      <c r="O867" s="129">
        <v>78.28</v>
      </c>
      <c r="P867" s="129">
        <v>0.51</v>
      </c>
      <c r="Q867" s="130">
        <v>8241</v>
      </c>
      <c r="R867" s="129">
        <v>320000</v>
      </c>
      <c r="S867" s="129">
        <v>3700</v>
      </c>
      <c r="T867" s="128" t="s">
        <v>3014</v>
      </c>
      <c r="U867" s="128" t="s">
        <v>5077</v>
      </c>
      <c r="V867" s="131">
        <v>82410</v>
      </c>
      <c r="W867" s="132">
        <v>82410</v>
      </c>
    </row>
    <row r="868" spans="1:23" ht="30" customHeight="1" x14ac:dyDescent="0.3">
      <c r="A868" s="122">
        <v>824466</v>
      </c>
      <c r="B868" s="123" t="s">
        <v>2595</v>
      </c>
      <c r="C868" s="124" t="s">
        <v>5078</v>
      </c>
      <c r="D868" s="125" t="s">
        <v>3017</v>
      </c>
      <c r="E868" s="124" t="s">
        <v>2596</v>
      </c>
      <c r="F868" s="124"/>
      <c r="G868" s="124" t="s">
        <v>2597</v>
      </c>
      <c r="H868" s="124" t="s">
        <v>5716</v>
      </c>
      <c r="I868" s="124" t="s">
        <v>5833</v>
      </c>
      <c r="J868" s="126">
        <v>89</v>
      </c>
      <c r="K868" s="127">
        <v>8910</v>
      </c>
      <c r="L868" s="124" t="s">
        <v>4981</v>
      </c>
      <c r="M868" s="128" t="s">
        <v>112</v>
      </c>
      <c r="N868" s="128"/>
      <c r="O868" s="129">
        <v>265.08</v>
      </c>
      <c r="P868" s="129">
        <v>7.01</v>
      </c>
      <c r="Q868" s="130">
        <v>8910</v>
      </c>
      <c r="R868" s="129">
        <v>150000</v>
      </c>
      <c r="S868" s="129">
        <v>1300</v>
      </c>
      <c r="T868" s="128" t="s">
        <v>2948</v>
      </c>
      <c r="U868" s="128" t="s">
        <v>5079</v>
      </c>
      <c r="V868" s="131"/>
      <c r="W868" s="132"/>
    </row>
    <row r="869" spans="1:23" ht="30" customHeight="1" x14ac:dyDescent="0.3">
      <c r="A869" s="122">
        <v>824468</v>
      </c>
      <c r="B869" s="123" t="s">
        <v>2598</v>
      </c>
      <c r="C869" s="124" t="s">
        <v>5080</v>
      </c>
      <c r="D869" s="125" t="s">
        <v>3017</v>
      </c>
      <c r="E869" s="124" t="s">
        <v>2599</v>
      </c>
      <c r="F869" s="124"/>
      <c r="G869" s="124" t="s">
        <v>2600</v>
      </c>
      <c r="H869" s="124" t="s">
        <v>5716</v>
      </c>
      <c r="I869" s="124" t="s">
        <v>5833</v>
      </c>
      <c r="J869" s="126">
        <v>89</v>
      </c>
      <c r="K869" s="127">
        <v>8910</v>
      </c>
      <c r="L869" s="124" t="s">
        <v>4981</v>
      </c>
      <c r="M869" s="128" t="s">
        <v>112</v>
      </c>
      <c r="N869" s="128"/>
      <c r="O869" s="129">
        <v>265.08</v>
      </c>
      <c r="P869" s="129">
        <v>7.01</v>
      </c>
      <c r="Q869" s="130">
        <v>8910</v>
      </c>
      <c r="R869" s="129">
        <v>150000</v>
      </c>
      <c r="S869" s="129">
        <v>1300</v>
      </c>
      <c r="T869" s="128" t="s">
        <v>2948</v>
      </c>
      <c r="U869" s="128" t="s">
        <v>5081</v>
      </c>
      <c r="V869" s="131"/>
      <c r="W869" s="132"/>
    </row>
    <row r="870" spans="1:23" ht="30" customHeight="1" x14ac:dyDescent="0.3">
      <c r="A870" s="122">
        <v>826121</v>
      </c>
      <c r="B870" s="123" t="s">
        <v>2601</v>
      </c>
      <c r="C870" s="124" t="s">
        <v>5082</v>
      </c>
      <c r="D870" s="125" t="s">
        <v>2957</v>
      </c>
      <c r="E870" s="124" t="s">
        <v>2602</v>
      </c>
      <c r="F870" s="124"/>
      <c r="G870" s="124" t="s">
        <v>138</v>
      </c>
      <c r="H870" s="124" t="e">
        <v>#N/A</v>
      </c>
      <c r="I870" s="124" t="e">
        <v>#N/A</v>
      </c>
      <c r="J870" s="126">
        <v>82</v>
      </c>
      <c r="K870" s="127">
        <v>8261</v>
      </c>
      <c r="L870" s="124" t="s">
        <v>6026</v>
      </c>
      <c r="M870" s="128" t="s">
        <v>4142</v>
      </c>
      <c r="N870" s="128"/>
      <c r="O870" s="129">
        <v>7224.7</v>
      </c>
      <c r="P870" s="129">
        <v>77.34</v>
      </c>
      <c r="Q870" s="130">
        <v>8261</v>
      </c>
      <c r="R870" s="129">
        <v>4600</v>
      </c>
      <c r="S870" s="129">
        <v>260</v>
      </c>
      <c r="T870" s="128" t="s">
        <v>2948</v>
      </c>
      <c r="U870" s="128" t="s">
        <v>5083</v>
      </c>
      <c r="V870" s="131">
        <v>82610</v>
      </c>
      <c r="W870" s="132">
        <v>82620</v>
      </c>
    </row>
    <row r="871" spans="1:23" ht="30" customHeight="1" x14ac:dyDescent="0.3">
      <c r="A871" s="122">
        <v>826123</v>
      </c>
      <c r="B871" s="123" t="s">
        <v>2603</v>
      </c>
      <c r="C871" s="124" t="s">
        <v>5084</v>
      </c>
      <c r="D871" s="125" t="s">
        <v>2957</v>
      </c>
      <c r="E871" s="124" t="s">
        <v>2604</v>
      </c>
      <c r="F871" s="124"/>
      <c r="G871" s="124" t="s">
        <v>2605</v>
      </c>
      <c r="H871" s="124" t="s">
        <v>5716</v>
      </c>
      <c r="I871" s="124" t="s">
        <v>5833</v>
      </c>
      <c r="J871" s="126">
        <v>82</v>
      </c>
      <c r="K871" s="127">
        <v>8261</v>
      </c>
      <c r="L871" s="124" t="s">
        <v>6026</v>
      </c>
      <c r="M871" s="128" t="s">
        <v>4142</v>
      </c>
      <c r="N871" s="128"/>
      <c r="O871" s="129">
        <v>7224.7</v>
      </c>
      <c r="P871" s="129">
        <v>77.34</v>
      </c>
      <c r="Q871" s="130">
        <v>8261</v>
      </c>
      <c r="R871" s="129">
        <v>4600</v>
      </c>
      <c r="S871" s="129">
        <v>260</v>
      </c>
      <c r="T871" s="128" t="s">
        <v>2948</v>
      </c>
      <c r="U871" s="128" t="s">
        <v>5085</v>
      </c>
      <c r="V871" s="131">
        <v>82610</v>
      </c>
      <c r="W871" s="132">
        <v>82620</v>
      </c>
    </row>
    <row r="872" spans="1:23" ht="30" customHeight="1" x14ac:dyDescent="0.3">
      <c r="A872" s="122">
        <v>827111</v>
      </c>
      <c r="B872" s="123" t="s">
        <v>2606</v>
      </c>
      <c r="C872" s="124" t="s">
        <v>5086</v>
      </c>
      <c r="D872" s="125" t="s">
        <v>2944</v>
      </c>
      <c r="E872" s="124" t="s">
        <v>2607</v>
      </c>
      <c r="F872" s="124"/>
      <c r="G872" s="124" t="s">
        <v>2608</v>
      </c>
      <c r="H872" s="124" t="s">
        <v>5716</v>
      </c>
      <c r="I872" s="124" t="s">
        <v>5833</v>
      </c>
      <c r="J872" s="126">
        <v>82</v>
      </c>
      <c r="K872" s="127">
        <v>8271</v>
      </c>
      <c r="L872" s="124" t="s">
        <v>5087</v>
      </c>
      <c r="M872" s="128" t="s">
        <v>2947</v>
      </c>
      <c r="N872" s="128"/>
      <c r="O872" s="129">
        <v>168.66</v>
      </c>
      <c r="P872" s="129">
        <v>3.56</v>
      </c>
      <c r="Q872" s="130">
        <v>8271</v>
      </c>
      <c r="R872" s="129">
        <v>18000</v>
      </c>
      <c r="S872" s="129">
        <v>1700</v>
      </c>
      <c r="T872" s="128" t="s">
        <v>2948</v>
      </c>
      <c r="U872" s="128" t="s">
        <v>5088</v>
      </c>
      <c r="V872" s="131">
        <v>82710</v>
      </c>
      <c r="W872" s="132">
        <v>82720</v>
      </c>
    </row>
    <row r="873" spans="1:23" ht="30" customHeight="1" x14ac:dyDescent="0.3">
      <c r="A873" s="122">
        <v>831155</v>
      </c>
      <c r="B873" s="123" t="s">
        <v>2609</v>
      </c>
      <c r="C873" s="124" t="s">
        <v>5089</v>
      </c>
      <c r="D873" s="125" t="s">
        <v>2957</v>
      </c>
      <c r="E873" s="124" t="s">
        <v>2610</v>
      </c>
      <c r="F873" s="124" t="s">
        <v>6027</v>
      </c>
      <c r="G873" s="124" t="s">
        <v>2611</v>
      </c>
      <c r="H873" s="124" t="s">
        <v>5716</v>
      </c>
      <c r="I873" s="124" t="s">
        <v>5894</v>
      </c>
      <c r="J873" s="126">
        <v>83</v>
      </c>
      <c r="K873" s="127">
        <v>8312</v>
      </c>
      <c r="L873" s="124" t="s">
        <v>5090</v>
      </c>
      <c r="M873" s="128" t="s">
        <v>5091</v>
      </c>
      <c r="N873" s="128"/>
      <c r="O873" s="129">
        <v>16087.68</v>
      </c>
      <c r="P873" s="129">
        <v>184.03</v>
      </c>
      <c r="Q873" s="130">
        <v>8312</v>
      </c>
      <c r="R873" s="129">
        <v>3000</v>
      </c>
      <c r="S873" s="129">
        <v>300</v>
      </c>
      <c r="T873" s="128" t="s">
        <v>2948</v>
      </c>
      <c r="U873" s="128" t="s">
        <v>5092</v>
      </c>
      <c r="V873" s="131">
        <v>83140</v>
      </c>
      <c r="W873" s="132">
        <v>83115</v>
      </c>
    </row>
    <row r="874" spans="1:23" ht="30" customHeight="1" x14ac:dyDescent="0.3">
      <c r="A874" s="122">
        <v>831157</v>
      </c>
      <c r="B874" s="123" t="s">
        <v>2612</v>
      </c>
      <c r="C874" s="124" t="s">
        <v>5093</v>
      </c>
      <c r="D874" s="125" t="s">
        <v>2957</v>
      </c>
      <c r="E874" s="124" t="s">
        <v>5691</v>
      </c>
      <c r="F874" s="124"/>
      <c r="G874" s="124" t="s">
        <v>2613</v>
      </c>
      <c r="H874" s="124" t="s">
        <v>5716</v>
      </c>
      <c r="I874" s="124" t="s">
        <v>5894</v>
      </c>
      <c r="J874" s="126">
        <v>83</v>
      </c>
      <c r="K874" s="127">
        <v>8313</v>
      </c>
      <c r="L874" s="124" t="s">
        <v>5094</v>
      </c>
      <c r="M874" s="128" t="s">
        <v>5091</v>
      </c>
      <c r="N874" s="128"/>
      <c r="O874" s="129">
        <v>57.44</v>
      </c>
      <c r="P874" s="129">
        <v>3.97</v>
      </c>
      <c r="Q874" s="130">
        <v>8313</v>
      </c>
      <c r="R874" s="129">
        <v>10400</v>
      </c>
      <c r="S874" s="129">
        <v>220</v>
      </c>
      <c r="T874" s="128" t="s">
        <v>2948</v>
      </c>
      <c r="U874" s="128" t="s">
        <v>5095</v>
      </c>
      <c r="V874" s="131" t="s">
        <v>5096</v>
      </c>
      <c r="W874" s="132" t="s">
        <v>5097</v>
      </c>
    </row>
    <row r="875" spans="1:23" ht="30" customHeight="1" x14ac:dyDescent="0.3">
      <c r="A875" s="122">
        <v>831165</v>
      </c>
      <c r="B875" s="123" t="s">
        <v>2614</v>
      </c>
      <c r="C875" s="124" t="s">
        <v>5098</v>
      </c>
      <c r="D875" s="125" t="s">
        <v>2957</v>
      </c>
      <c r="E875" s="124" t="s">
        <v>2615</v>
      </c>
      <c r="F875" s="124"/>
      <c r="G875" s="124" t="s">
        <v>2616</v>
      </c>
      <c r="H875" s="124" t="s">
        <v>5716</v>
      </c>
      <c r="I875" s="124" t="s">
        <v>5894</v>
      </c>
      <c r="J875" s="126">
        <v>83</v>
      </c>
      <c r="K875" s="127">
        <v>8311</v>
      </c>
      <c r="L875" s="124" t="s">
        <v>5099</v>
      </c>
      <c r="M875" s="128" t="s">
        <v>5091</v>
      </c>
      <c r="N875" s="128"/>
      <c r="O875" s="129">
        <v>10938.24</v>
      </c>
      <c r="P875" s="129">
        <v>186.27</v>
      </c>
      <c r="Q875" s="130">
        <v>8311</v>
      </c>
      <c r="R875" s="129">
        <v>15000</v>
      </c>
      <c r="S875" s="129">
        <v>860</v>
      </c>
      <c r="T875" s="128" t="s">
        <v>2948</v>
      </c>
      <c r="U875" s="128" t="s">
        <v>5100</v>
      </c>
      <c r="V875" s="131" t="s">
        <v>5101</v>
      </c>
      <c r="W875" s="132">
        <v>83110</v>
      </c>
    </row>
    <row r="876" spans="1:23" ht="30" customHeight="1" x14ac:dyDescent="0.3">
      <c r="A876" s="122">
        <v>831168</v>
      </c>
      <c r="B876" s="123" t="s">
        <v>2617</v>
      </c>
      <c r="C876" s="124" t="s">
        <v>5102</v>
      </c>
      <c r="D876" s="125" t="s">
        <v>3017</v>
      </c>
      <c r="E876" s="124" t="s">
        <v>2618</v>
      </c>
      <c r="F876" s="124"/>
      <c r="G876" s="124" t="s">
        <v>2619</v>
      </c>
      <c r="H876" s="124" t="s">
        <v>5716</v>
      </c>
      <c r="I876" s="124" t="s">
        <v>5894</v>
      </c>
      <c r="J876" s="126">
        <v>89</v>
      </c>
      <c r="K876" s="127">
        <v>8910</v>
      </c>
      <c r="L876" s="124" t="s">
        <v>4981</v>
      </c>
      <c r="M876" s="128" t="s">
        <v>112</v>
      </c>
      <c r="N876" s="128"/>
      <c r="O876" s="129">
        <v>265.08</v>
      </c>
      <c r="P876" s="129">
        <v>7.01</v>
      </c>
      <c r="Q876" s="130">
        <v>8910</v>
      </c>
      <c r="R876" s="129">
        <v>150000</v>
      </c>
      <c r="S876" s="129">
        <v>1300</v>
      </c>
      <c r="T876" s="128" t="s">
        <v>2948</v>
      </c>
      <c r="U876" s="128" t="s">
        <v>5103</v>
      </c>
      <c r="V876" s="131" t="s">
        <v>5104</v>
      </c>
      <c r="W876" s="132" t="s">
        <v>5105</v>
      </c>
    </row>
    <row r="877" spans="1:23" ht="30" customHeight="1" x14ac:dyDescent="0.3">
      <c r="A877" s="122">
        <v>831169</v>
      </c>
      <c r="B877" s="123" t="s">
        <v>2620</v>
      </c>
      <c r="C877" s="124" t="s">
        <v>2620</v>
      </c>
      <c r="D877" s="125" t="s">
        <v>2957</v>
      </c>
      <c r="E877" s="124" t="s">
        <v>2621</v>
      </c>
      <c r="F877" s="124" t="s">
        <v>6028</v>
      </c>
      <c r="G877" s="124" t="s">
        <v>2622</v>
      </c>
      <c r="H877" s="124" t="s">
        <v>5716</v>
      </c>
      <c r="I877" s="124" t="s">
        <v>5894</v>
      </c>
      <c r="J877" s="126">
        <v>83</v>
      </c>
      <c r="K877" s="127">
        <v>8314</v>
      </c>
      <c r="L877" s="124" t="s">
        <v>5106</v>
      </c>
      <c r="M877" s="128" t="s">
        <v>3038</v>
      </c>
      <c r="N877" s="128"/>
      <c r="O877" s="129">
        <v>7.03</v>
      </c>
      <c r="P877" s="129">
        <v>0.13</v>
      </c>
      <c r="Q877" s="130">
        <v>8314</v>
      </c>
      <c r="R877" s="129">
        <v>750000</v>
      </c>
      <c r="S877" s="129">
        <v>19000</v>
      </c>
      <c r="T877" s="128" t="s">
        <v>2948</v>
      </c>
      <c r="U877" s="128" t="s">
        <v>5107</v>
      </c>
      <c r="V877" s="131">
        <v>83120</v>
      </c>
      <c r="W877" s="132">
        <v>83130</v>
      </c>
    </row>
    <row r="878" spans="1:23" ht="30" customHeight="1" x14ac:dyDescent="0.3">
      <c r="A878" s="122">
        <v>831171</v>
      </c>
      <c r="B878" s="123" t="s">
        <v>2623</v>
      </c>
      <c r="C878" s="124" t="s">
        <v>5108</v>
      </c>
      <c r="D878" s="125" t="s">
        <v>2957</v>
      </c>
      <c r="E878" s="124" t="s">
        <v>2624</v>
      </c>
      <c r="F878" s="124"/>
      <c r="G878" s="124" t="s">
        <v>2625</v>
      </c>
      <c r="H878" s="124" t="s">
        <v>5716</v>
      </c>
      <c r="I878" s="124" t="s">
        <v>5894</v>
      </c>
      <c r="J878" s="126">
        <v>89</v>
      </c>
      <c r="K878" s="127">
        <v>8926</v>
      </c>
      <c r="L878" s="124" t="s">
        <v>4276</v>
      </c>
      <c r="M878" s="128" t="s">
        <v>3006</v>
      </c>
      <c r="N878" s="128"/>
      <c r="O878" s="129">
        <v>2426698.8199999998</v>
      </c>
      <c r="P878" s="129">
        <v>5108.05</v>
      </c>
      <c r="Q878" s="130">
        <v>8926</v>
      </c>
      <c r="R878" s="129">
        <v>1</v>
      </c>
      <c r="S878" s="129">
        <v>1</v>
      </c>
      <c r="T878" s="128" t="s">
        <v>2948</v>
      </c>
      <c r="U878" s="128" t="s">
        <v>5109</v>
      </c>
      <c r="V878" s="131"/>
      <c r="W878" s="132">
        <v>83140</v>
      </c>
    </row>
    <row r="879" spans="1:23" ht="30" customHeight="1" x14ac:dyDescent="0.3">
      <c r="A879" s="122">
        <v>831172</v>
      </c>
      <c r="B879" s="123" t="s">
        <v>2626</v>
      </c>
      <c r="C879" s="124" t="s">
        <v>5110</v>
      </c>
      <c r="D879" s="125" t="s">
        <v>2957</v>
      </c>
      <c r="E879" s="124" t="s">
        <v>2627</v>
      </c>
      <c r="F879" s="124"/>
      <c r="G879" s="124" t="s">
        <v>2628</v>
      </c>
      <c r="H879" s="124" t="s">
        <v>5716</v>
      </c>
      <c r="I879" s="124" t="s">
        <v>5894</v>
      </c>
      <c r="J879" s="126">
        <v>89</v>
      </c>
      <c r="K879" s="127">
        <v>8926</v>
      </c>
      <c r="L879" s="124" t="s">
        <v>4276</v>
      </c>
      <c r="M879" s="128" t="s">
        <v>3006</v>
      </c>
      <c r="N879" s="128"/>
      <c r="O879" s="129">
        <v>2426698.8199999998</v>
      </c>
      <c r="P879" s="129">
        <v>5108.05</v>
      </c>
      <c r="Q879" s="130">
        <v>8926</v>
      </c>
      <c r="R879" s="129">
        <v>1</v>
      </c>
      <c r="S879" s="129">
        <v>1</v>
      </c>
      <c r="T879" s="128" t="s">
        <v>2948</v>
      </c>
      <c r="U879" s="128" t="s">
        <v>5111</v>
      </c>
      <c r="V879" s="131"/>
      <c r="W879" s="132">
        <v>83140</v>
      </c>
    </row>
    <row r="880" spans="1:23" ht="30" customHeight="1" x14ac:dyDescent="0.3">
      <c r="A880" s="122">
        <v>831173</v>
      </c>
      <c r="B880" s="123" t="s">
        <v>5518</v>
      </c>
      <c r="C880" s="124" t="s">
        <v>5112</v>
      </c>
      <c r="D880" s="125" t="s">
        <v>2957</v>
      </c>
      <c r="E880" s="124" t="s">
        <v>2629</v>
      </c>
      <c r="F880" s="124"/>
      <c r="G880" s="124" t="s">
        <v>2630</v>
      </c>
      <c r="H880" s="124" t="s">
        <v>5716</v>
      </c>
      <c r="I880" s="124" t="s">
        <v>5894</v>
      </c>
      <c r="J880" s="126">
        <v>89</v>
      </c>
      <c r="K880" s="127">
        <v>8926</v>
      </c>
      <c r="L880" s="124" t="s">
        <v>4276</v>
      </c>
      <c r="M880" s="128" t="s">
        <v>3006</v>
      </c>
      <c r="N880" s="128"/>
      <c r="O880" s="129">
        <v>2426698.8199999998</v>
      </c>
      <c r="P880" s="129">
        <v>5108.05</v>
      </c>
      <c r="Q880" s="130">
        <v>8926</v>
      </c>
      <c r="R880" s="129">
        <v>1</v>
      </c>
      <c r="S880" s="129">
        <v>1</v>
      </c>
      <c r="T880" s="128" t="s">
        <v>2948</v>
      </c>
      <c r="U880" s="128" t="s">
        <v>5113</v>
      </c>
      <c r="V880" s="131"/>
      <c r="W880" s="132" t="s">
        <v>5114</v>
      </c>
    </row>
    <row r="881" spans="1:23" ht="30" customHeight="1" x14ac:dyDescent="0.3">
      <c r="A881" s="122">
        <v>831410</v>
      </c>
      <c r="B881" s="123" t="s">
        <v>2631</v>
      </c>
      <c r="C881" s="124" t="s">
        <v>5115</v>
      </c>
      <c r="D881" s="125" t="s">
        <v>2957</v>
      </c>
      <c r="E881" s="124" t="s">
        <v>2632</v>
      </c>
      <c r="F881" s="124" t="s">
        <v>6029</v>
      </c>
      <c r="G881" s="124" t="s">
        <v>138</v>
      </c>
      <c r="H881" s="124" t="e">
        <v>#N/A</v>
      </c>
      <c r="I881" s="124" t="e">
        <v>#N/A</v>
      </c>
      <c r="J881" s="126">
        <v>89</v>
      </c>
      <c r="K881" s="127">
        <v>8926</v>
      </c>
      <c r="L881" s="124" t="s">
        <v>4276</v>
      </c>
      <c r="M881" s="128" t="s">
        <v>3006</v>
      </c>
      <c r="N881" s="128"/>
      <c r="O881" s="129">
        <v>2426698.8199999998</v>
      </c>
      <c r="P881" s="129">
        <v>5108.05</v>
      </c>
      <c r="Q881" s="130">
        <v>8926</v>
      </c>
      <c r="R881" s="129">
        <v>1</v>
      </c>
      <c r="S881" s="129">
        <v>1</v>
      </c>
      <c r="T881" s="128" t="s">
        <v>2948</v>
      </c>
      <c r="U881" s="128" t="s">
        <v>5116</v>
      </c>
      <c r="V881" s="131"/>
      <c r="W881" s="132"/>
    </row>
    <row r="882" spans="1:23" ht="30" customHeight="1" x14ac:dyDescent="0.3">
      <c r="A882" s="122">
        <v>831511</v>
      </c>
      <c r="B882" s="123" t="s">
        <v>2633</v>
      </c>
      <c r="C882" s="124" t="s">
        <v>5117</v>
      </c>
      <c r="D882" s="125" t="s">
        <v>2957</v>
      </c>
      <c r="E882" s="124" t="s">
        <v>2634</v>
      </c>
      <c r="F882" s="124" t="s">
        <v>5118</v>
      </c>
      <c r="G882" s="124" t="s">
        <v>138</v>
      </c>
      <c r="H882" s="124" t="e">
        <v>#N/A</v>
      </c>
      <c r="I882" s="124" t="e">
        <v>#N/A</v>
      </c>
      <c r="J882" s="126">
        <v>83</v>
      </c>
      <c r="K882" s="127">
        <v>8315</v>
      </c>
      <c r="L882" s="124" t="s">
        <v>5119</v>
      </c>
      <c r="M882" s="128" t="s">
        <v>3038</v>
      </c>
      <c r="N882" s="128"/>
      <c r="O882" s="129">
        <v>0.53</v>
      </c>
      <c r="P882" s="129">
        <v>0</v>
      </c>
      <c r="Q882" s="130">
        <v>8315</v>
      </c>
      <c r="R882" s="129">
        <v>1300000</v>
      </c>
      <c r="S882" s="129">
        <v>540000</v>
      </c>
      <c r="T882" s="128" t="s">
        <v>2948</v>
      </c>
      <c r="U882" s="128" t="s">
        <v>5120</v>
      </c>
      <c r="V882" s="131">
        <v>83130</v>
      </c>
      <c r="W882" s="132">
        <v>83131</v>
      </c>
    </row>
    <row r="883" spans="1:23" ht="30" customHeight="1" x14ac:dyDescent="0.3">
      <c r="A883" s="122">
        <v>832255</v>
      </c>
      <c r="B883" s="123" t="s">
        <v>2635</v>
      </c>
      <c r="C883" s="124" t="s">
        <v>5121</v>
      </c>
      <c r="D883" s="125" t="s">
        <v>2944</v>
      </c>
      <c r="E883" s="124" t="s">
        <v>2636</v>
      </c>
      <c r="F883" s="124"/>
      <c r="G883" s="124" t="s">
        <v>2637</v>
      </c>
      <c r="H883" s="124" t="s">
        <v>5716</v>
      </c>
      <c r="I883" s="124" t="s">
        <v>5894</v>
      </c>
      <c r="J883" s="126">
        <v>83</v>
      </c>
      <c r="K883" s="127">
        <v>8321</v>
      </c>
      <c r="L883" s="124" t="s">
        <v>5122</v>
      </c>
      <c r="M883" s="128" t="s">
        <v>2947</v>
      </c>
      <c r="N883" s="128"/>
      <c r="O883" s="129">
        <v>176.9</v>
      </c>
      <c r="P883" s="129">
        <v>1.1200000000000001</v>
      </c>
      <c r="Q883" s="130">
        <v>8321</v>
      </c>
      <c r="R883" s="129">
        <v>500000</v>
      </c>
      <c r="S883" s="129">
        <v>4000</v>
      </c>
      <c r="T883" s="128" t="s">
        <v>3014</v>
      </c>
      <c r="U883" s="128" t="s">
        <v>5123</v>
      </c>
      <c r="V883" s="131">
        <v>83240</v>
      </c>
      <c r="W883" s="132">
        <v>83240</v>
      </c>
    </row>
    <row r="884" spans="1:23" ht="30" customHeight="1" x14ac:dyDescent="0.3">
      <c r="A884" s="122">
        <v>832266</v>
      </c>
      <c r="B884" s="123" t="s">
        <v>2638</v>
      </c>
      <c r="C884" s="124" t="s">
        <v>5124</v>
      </c>
      <c r="D884" s="125" t="s">
        <v>2944</v>
      </c>
      <c r="E884" s="124" t="s">
        <v>2639</v>
      </c>
      <c r="F884" s="124"/>
      <c r="G884" s="124" t="s">
        <v>2640</v>
      </c>
      <c r="H884" s="124" t="s">
        <v>5716</v>
      </c>
      <c r="I884" s="124" t="s">
        <v>5894</v>
      </c>
      <c r="J884" s="126">
        <v>83</v>
      </c>
      <c r="K884" s="127">
        <v>8321</v>
      </c>
      <c r="L884" s="124" t="s">
        <v>5122</v>
      </c>
      <c r="M884" s="128" t="s">
        <v>2947</v>
      </c>
      <c r="N884" s="128"/>
      <c r="O884" s="129">
        <v>176.9</v>
      </c>
      <c r="P884" s="129">
        <v>1.1200000000000001</v>
      </c>
      <c r="Q884" s="130">
        <v>8321</v>
      </c>
      <c r="R884" s="129">
        <v>500000</v>
      </c>
      <c r="S884" s="129">
        <v>4000</v>
      </c>
      <c r="T884" s="128" t="s">
        <v>3014</v>
      </c>
      <c r="U884" s="128" t="s">
        <v>5125</v>
      </c>
      <c r="V884" s="131" t="s">
        <v>5126</v>
      </c>
      <c r="W884" s="132">
        <v>83210</v>
      </c>
    </row>
    <row r="885" spans="1:23" ht="30" customHeight="1" x14ac:dyDescent="0.3">
      <c r="A885" s="122">
        <v>832267</v>
      </c>
      <c r="B885" s="123" t="s">
        <v>2641</v>
      </c>
      <c r="C885" s="124" t="s">
        <v>5127</v>
      </c>
      <c r="D885" s="125" t="s">
        <v>2957</v>
      </c>
      <c r="E885" s="124" t="s">
        <v>2642</v>
      </c>
      <c r="F885" s="124" t="s">
        <v>5128</v>
      </c>
      <c r="G885" s="124" t="s">
        <v>2643</v>
      </c>
      <c r="H885" s="124" t="s">
        <v>5716</v>
      </c>
      <c r="I885" s="124" t="s">
        <v>5894</v>
      </c>
      <c r="J885" s="126">
        <v>83</v>
      </c>
      <c r="K885" s="127">
        <v>8316</v>
      </c>
      <c r="L885" s="124" t="s">
        <v>5129</v>
      </c>
      <c r="M885" s="128" t="s">
        <v>5091</v>
      </c>
      <c r="N885" s="128"/>
      <c r="O885" s="129">
        <v>3314.52</v>
      </c>
      <c r="P885" s="129">
        <v>11.58</v>
      </c>
      <c r="Q885" s="130">
        <v>8316</v>
      </c>
      <c r="R885" s="129">
        <v>12</v>
      </c>
      <c r="S885" s="129">
        <v>1</v>
      </c>
      <c r="T885" s="128" t="s">
        <v>2948</v>
      </c>
      <c r="U885" s="128" t="s">
        <v>5130</v>
      </c>
      <c r="V885" s="131">
        <v>83150</v>
      </c>
      <c r="W885" s="132" t="s">
        <v>5131</v>
      </c>
    </row>
    <row r="886" spans="1:23" ht="30" customHeight="1" x14ac:dyDescent="0.3">
      <c r="A886" s="122">
        <v>833101</v>
      </c>
      <c r="B886" s="123" t="s">
        <v>2644</v>
      </c>
      <c r="C886" s="124" t="s">
        <v>2644</v>
      </c>
      <c r="D886" s="125" t="s">
        <v>2957</v>
      </c>
      <c r="E886" s="124" t="s">
        <v>2645</v>
      </c>
      <c r="F886" s="124"/>
      <c r="G886" s="124" t="s">
        <v>138</v>
      </c>
      <c r="H886" s="124" t="e">
        <v>#N/A</v>
      </c>
      <c r="I886" s="124" t="e">
        <v>#N/A</v>
      </c>
      <c r="J886" s="126">
        <v>83</v>
      </c>
      <c r="K886" s="127">
        <v>8331</v>
      </c>
      <c r="L886" s="124" t="s">
        <v>6030</v>
      </c>
      <c r="M886" s="128" t="s">
        <v>112</v>
      </c>
      <c r="N886" s="128"/>
      <c r="O886" s="129">
        <v>104.35</v>
      </c>
      <c r="P886" s="129">
        <v>2.63</v>
      </c>
      <c r="Q886" s="130">
        <v>8331</v>
      </c>
      <c r="R886" s="129">
        <v>1</v>
      </c>
      <c r="S886" s="129">
        <v>1</v>
      </c>
      <c r="T886" s="128" t="s">
        <v>2948</v>
      </c>
      <c r="U886" s="128" t="s">
        <v>5132</v>
      </c>
      <c r="V886" s="131">
        <v>83320</v>
      </c>
      <c r="W886" s="132">
        <v>73082</v>
      </c>
    </row>
    <row r="887" spans="1:23" ht="30" customHeight="1" x14ac:dyDescent="0.3">
      <c r="A887" s="122">
        <v>833221</v>
      </c>
      <c r="B887" s="123" t="s">
        <v>2646</v>
      </c>
      <c r="C887" s="124" t="s">
        <v>5133</v>
      </c>
      <c r="D887" s="125" t="s">
        <v>2957</v>
      </c>
      <c r="E887" s="124" t="s">
        <v>5692</v>
      </c>
      <c r="F887" s="124" t="s">
        <v>5134</v>
      </c>
      <c r="G887" s="124" t="s">
        <v>138</v>
      </c>
      <c r="H887" s="124" t="e">
        <v>#N/A</v>
      </c>
      <c r="I887" s="124" t="e">
        <v>#N/A</v>
      </c>
      <c r="J887" s="126">
        <v>83</v>
      </c>
      <c r="K887" s="127">
        <v>8332</v>
      </c>
      <c r="L887" s="124" t="s">
        <v>5135</v>
      </c>
      <c r="M887" s="128" t="s">
        <v>5136</v>
      </c>
      <c r="N887" s="128"/>
      <c r="O887" s="129">
        <v>379131.71</v>
      </c>
      <c r="P887" s="129">
        <v>1448.53</v>
      </c>
      <c r="Q887" s="130">
        <v>8332</v>
      </c>
      <c r="R887" s="129">
        <v>33</v>
      </c>
      <c r="S887" s="129">
        <v>7</v>
      </c>
      <c r="T887" s="128" t="s">
        <v>2948</v>
      </c>
      <c r="U887" s="128" t="s">
        <v>5137</v>
      </c>
      <c r="V887" s="131">
        <v>83310</v>
      </c>
      <c r="W887" s="132" t="s">
        <v>5138</v>
      </c>
    </row>
    <row r="888" spans="1:23" ht="30" customHeight="1" x14ac:dyDescent="0.3">
      <c r="A888" s="122">
        <v>833300</v>
      </c>
      <c r="B888" s="123" t="s">
        <v>2647</v>
      </c>
      <c r="C888" s="124" t="s">
        <v>2647</v>
      </c>
      <c r="D888" s="125" t="s">
        <v>2944</v>
      </c>
      <c r="E888" s="124" t="s">
        <v>2648</v>
      </c>
      <c r="F888" s="124"/>
      <c r="G888" s="124" t="s">
        <v>138</v>
      </c>
      <c r="H888" s="124" t="e">
        <v>#N/A</v>
      </c>
      <c r="I888" s="124" t="e">
        <v>#N/A</v>
      </c>
      <c r="J888" s="126">
        <v>85</v>
      </c>
      <c r="K888" s="127">
        <v>8526</v>
      </c>
      <c r="L888" s="124" t="s">
        <v>3135</v>
      </c>
      <c r="M888" s="128" t="s">
        <v>2946</v>
      </c>
      <c r="N888" s="128"/>
      <c r="O888" s="129">
        <v>76.33</v>
      </c>
      <c r="P888" s="129">
        <v>1.8</v>
      </c>
      <c r="Q888" s="130">
        <v>8526</v>
      </c>
      <c r="R888" s="129">
        <v>160000</v>
      </c>
      <c r="S888" s="129">
        <v>530</v>
      </c>
      <c r="T888" s="128" t="s">
        <v>3014</v>
      </c>
      <c r="U888" s="128" t="s">
        <v>5139</v>
      </c>
      <c r="V888" s="131">
        <v>85225</v>
      </c>
      <c r="W888" s="132">
        <v>83330</v>
      </c>
    </row>
    <row r="889" spans="1:23" ht="30" customHeight="1" x14ac:dyDescent="0.3">
      <c r="A889" s="122">
        <v>833354</v>
      </c>
      <c r="B889" s="123" t="s">
        <v>2649</v>
      </c>
      <c r="C889" s="124" t="s">
        <v>5140</v>
      </c>
      <c r="D889" s="125" t="s">
        <v>2957</v>
      </c>
      <c r="E889" s="124" t="s">
        <v>2650</v>
      </c>
      <c r="F889" s="124"/>
      <c r="G889" s="124" t="s">
        <v>2651</v>
      </c>
      <c r="H889" s="124" t="s">
        <v>5716</v>
      </c>
      <c r="I889" s="124" t="s">
        <v>5894</v>
      </c>
      <c r="J889" s="126">
        <v>83</v>
      </c>
      <c r="K889" s="127">
        <v>8331</v>
      </c>
      <c r="L889" s="124" t="s">
        <v>6030</v>
      </c>
      <c r="M889" s="128" t="s">
        <v>112</v>
      </c>
      <c r="N889" s="128"/>
      <c r="O889" s="129">
        <v>104.35</v>
      </c>
      <c r="P889" s="129">
        <v>2.63</v>
      </c>
      <c r="Q889" s="130">
        <v>8331</v>
      </c>
      <c r="R889" s="129">
        <v>1</v>
      </c>
      <c r="S889" s="129">
        <v>1</v>
      </c>
      <c r="T889" s="128" t="s">
        <v>2948</v>
      </c>
      <c r="U889" s="128" t="s">
        <v>5141</v>
      </c>
      <c r="V889" s="131">
        <v>83312</v>
      </c>
      <c r="W889" s="132" t="s">
        <v>5142</v>
      </c>
    </row>
    <row r="890" spans="1:23" ht="30" customHeight="1" x14ac:dyDescent="0.3">
      <c r="A890" s="122">
        <v>833356</v>
      </c>
      <c r="B890" s="123" t="s">
        <v>2652</v>
      </c>
      <c r="C890" s="124" t="s">
        <v>5143</v>
      </c>
      <c r="D890" s="125" t="s">
        <v>2957</v>
      </c>
      <c r="E890" s="124" t="s">
        <v>2653</v>
      </c>
      <c r="F890" s="124"/>
      <c r="G890" s="124" t="s">
        <v>2654</v>
      </c>
      <c r="H890" s="124" t="s">
        <v>5716</v>
      </c>
      <c r="I890" s="124" t="s">
        <v>5894</v>
      </c>
      <c r="J890" s="126">
        <v>83</v>
      </c>
      <c r="K890" s="127">
        <v>8331</v>
      </c>
      <c r="L890" s="124" t="s">
        <v>6030</v>
      </c>
      <c r="M890" s="128" t="s">
        <v>112</v>
      </c>
      <c r="N890" s="128"/>
      <c r="O890" s="129">
        <v>104.35</v>
      </c>
      <c r="P890" s="129">
        <v>2.63</v>
      </c>
      <c r="Q890" s="130">
        <v>8331</v>
      </c>
      <c r="R890" s="129">
        <v>1</v>
      </c>
      <c r="S890" s="129">
        <v>1</v>
      </c>
      <c r="T890" s="128" t="s">
        <v>2948</v>
      </c>
      <c r="U890" s="128" t="s">
        <v>5144</v>
      </c>
      <c r="V890" s="131">
        <v>83312</v>
      </c>
      <c r="W890" s="132" t="s">
        <v>5142</v>
      </c>
    </row>
    <row r="891" spans="1:23" ht="30" customHeight="1" x14ac:dyDescent="0.3">
      <c r="A891" s="122">
        <v>833358</v>
      </c>
      <c r="B891" s="123" t="s">
        <v>2655</v>
      </c>
      <c r="C891" s="124" t="s">
        <v>5145</v>
      </c>
      <c r="D891" s="125" t="s">
        <v>2957</v>
      </c>
      <c r="E891" s="124" t="s">
        <v>2656</v>
      </c>
      <c r="F891" s="124"/>
      <c r="G891" s="124" t="s">
        <v>2657</v>
      </c>
      <c r="H891" s="124" t="s">
        <v>5716</v>
      </c>
      <c r="I891" s="124" t="s">
        <v>5894</v>
      </c>
      <c r="J891" s="126">
        <v>21</v>
      </c>
      <c r="K891" s="127">
        <v>2145</v>
      </c>
      <c r="L891" s="124" t="s">
        <v>3855</v>
      </c>
      <c r="M891" s="128" t="s">
        <v>3006</v>
      </c>
      <c r="N891" s="128"/>
      <c r="O891" s="129">
        <v>198829.05</v>
      </c>
      <c r="P891" s="129">
        <v>2939.78</v>
      </c>
      <c r="Q891" s="130">
        <v>2145</v>
      </c>
      <c r="R891" s="129">
        <v>23</v>
      </c>
      <c r="S891" s="129">
        <v>1</v>
      </c>
      <c r="T891" s="128" t="s">
        <v>2948</v>
      </c>
      <c r="U891" s="128" t="s">
        <v>5146</v>
      </c>
      <c r="V891" s="131">
        <v>14963</v>
      </c>
      <c r="W891" s="132"/>
    </row>
    <row r="892" spans="1:23" ht="30" customHeight="1" x14ac:dyDescent="0.3">
      <c r="A892" s="122">
        <v>833360</v>
      </c>
      <c r="B892" s="123" t="s">
        <v>5147</v>
      </c>
      <c r="C892" s="124" t="s">
        <v>5148</v>
      </c>
      <c r="D892" s="125" t="s">
        <v>2957</v>
      </c>
      <c r="E892" s="124" t="s">
        <v>2658</v>
      </c>
      <c r="F892" s="124" t="s">
        <v>6031</v>
      </c>
      <c r="G892" s="124" t="s">
        <v>138</v>
      </c>
      <c r="H892" s="124" t="s">
        <v>5716</v>
      </c>
      <c r="I892" s="124" t="s">
        <v>5894</v>
      </c>
      <c r="J892" s="126">
        <v>83</v>
      </c>
      <c r="K892" s="127">
        <v>8333</v>
      </c>
      <c r="L892" s="124" t="s">
        <v>5149</v>
      </c>
      <c r="M892" s="128" t="s">
        <v>3571</v>
      </c>
      <c r="N892" s="128"/>
      <c r="O892" s="129">
        <v>992706.18</v>
      </c>
      <c r="P892" s="129">
        <v>6526.82</v>
      </c>
      <c r="Q892" s="130">
        <v>8333</v>
      </c>
      <c r="R892" s="129">
        <v>400</v>
      </c>
      <c r="S892" s="129">
        <v>20</v>
      </c>
      <c r="T892" s="128" t="s">
        <v>2948</v>
      </c>
      <c r="U892" s="128" t="s">
        <v>5150</v>
      </c>
      <c r="V892" s="131">
        <v>83410</v>
      </c>
      <c r="W892" s="132">
        <v>83315</v>
      </c>
    </row>
    <row r="893" spans="1:23" ht="30" customHeight="1" x14ac:dyDescent="0.3">
      <c r="A893" s="122">
        <v>833361</v>
      </c>
      <c r="B893" s="123" t="s">
        <v>2659</v>
      </c>
      <c r="C893" s="124" t="s">
        <v>5151</v>
      </c>
      <c r="D893" s="125" t="s">
        <v>2957</v>
      </c>
      <c r="E893" s="124" t="s">
        <v>2660</v>
      </c>
      <c r="F893" s="124" t="s">
        <v>6032</v>
      </c>
      <c r="G893" s="124" t="s">
        <v>2661</v>
      </c>
      <c r="H893" s="124" t="s">
        <v>5716</v>
      </c>
      <c r="I893" s="124" t="s">
        <v>5894</v>
      </c>
      <c r="J893" s="126">
        <v>83</v>
      </c>
      <c r="K893" s="127">
        <v>8334</v>
      </c>
      <c r="L893" s="124" t="s">
        <v>5152</v>
      </c>
      <c r="M893" s="128" t="s">
        <v>3571</v>
      </c>
      <c r="N893" s="128"/>
      <c r="O893" s="129">
        <v>1260736.8500000001</v>
      </c>
      <c r="P893" s="129">
        <v>6526.82</v>
      </c>
      <c r="Q893" s="130">
        <v>8334</v>
      </c>
      <c r="R893" s="129">
        <v>25</v>
      </c>
      <c r="S893" s="129">
        <v>5</v>
      </c>
      <c r="T893" s="128" t="s">
        <v>2948</v>
      </c>
      <c r="U893" s="128" t="s">
        <v>5153</v>
      </c>
      <c r="V893" s="131">
        <v>83420</v>
      </c>
      <c r="W893" s="132"/>
    </row>
    <row r="894" spans="1:23" ht="30" customHeight="1" x14ac:dyDescent="0.3">
      <c r="A894" s="122">
        <v>841161</v>
      </c>
      <c r="B894" s="123" t="s">
        <v>2662</v>
      </c>
      <c r="C894" s="124" t="s">
        <v>5154</v>
      </c>
      <c r="D894" s="125" t="s">
        <v>2944</v>
      </c>
      <c r="E894" s="124" t="s">
        <v>2663</v>
      </c>
      <c r="F894" s="124"/>
      <c r="G894" s="124" t="s">
        <v>2664</v>
      </c>
      <c r="H894" s="124" t="s">
        <v>5716</v>
      </c>
      <c r="I894" s="124" t="s">
        <v>5894</v>
      </c>
      <c r="J894" s="126">
        <v>84</v>
      </c>
      <c r="K894" s="127">
        <v>8421</v>
      </c>
      <c r="L894" s="124" t="s">
        <v>5155</v>
      </c>
      <c r="M894" s="128" t="s">
        <v>2947</v>
      </c>
      <c r="N894" s="128"/>
      <c r="O894" s="129">
        <v>205.77</v>
      </c>
      <c r="P894" s="129">
        <v>0.98</v>
      </c>
      <c r="Q894" s="130">
        <v>8421</v>
      </c>
      <c r="R894" s="129">
        <v>440000</v>
      </c>
      <c r="S894" s="129">
        <v>6700</v>
      </c>
      <c r="T894" s="128" t="s">
        <v>3014</v>
      </c>
      <c r="U894" s="128" t="s">
        <v>5156</v>
      </c>
      <c r="V894" s="131">
        <v>84215</v>
      </c>
      <c r="W894" s="132">
        <v>84120</v>
      </c>
    </row>
    <row r="895" spans="1:23" ht="30" customHeight="1" x14ac:dyDescent="0.3">
      <c r="A895" s="122">
        <v>841162</v>
      </c>
      <c r="B895" s="123" t="s">
        <v>2665</v>
      </c>
      <c r="C895" s="124" t="s">
        <v>5157</v>
      </c>
      <c r="D895" s="125" t="s">
        <v>2957</v>
      </c>
      <c r="E895" s="124" t="s">
        <v>2666</v>
      </c>
      <c r="F895" s="124"/>
      <c r="G895" s="124" t="s">
        <v>2667</v>
      </c>
      <c r="H895" s="124" t="s">
        <v>5716</v>
      </c>
      <c r="I895" s="124" t="s">
        <v>5894</v>
      </c>
      <c r="J895" s="126">
        <v>84</v>
      </c>
      <c r="K895" s="127">
        <v>8414</v>
      </c>
      <c r="L895" s="124" t="s">
        <v>5158</v>
      </c>
      <c r="M895" s="128" t="s">
        <v>5091</v>
      </c>
      <c r="N895" s="128"/>
      <c r="O895" s="129">
        <v>58.84</v>
      </c>
      <c r="P895" s="129">
        <v>6.82</v>
      </c>
      <c r="Q895" s="130">
        <v>8414</v>
      </c>
      <c r="R895" s="129">
        <v>8000</v>
      </c>
      <c r="S895" s="129">
        <v>440</v>
      </c>
      <c r="T895" s="128" t="s">
        <v>2948</v>
      </c>
      <c r="U895" s="128" t="s">
        <v>5159</v>
      </c>
      <c r="V895" s="131"/>
      <c r="W895" s="132"/>
    </row>
    <row r="896" spans="1:23" ht="30" customHeight="1" x14ac:dyDescent="0.3">
      <c r="A896" s="122">
        <v>841163</v>
      </c>
      <c r="B896" s="123" t="s">
        <v>2668</v>
      </c>
      <c r="C896" s="124" t="s">
        <v>5160</v>
      </c>
      <c r="D896" s="125" t="s">
        <v>2957</v>
      </c>
      <c r="E896" s="124" t="s">
        <v>2669</v>
      </c>
      <c r="F896" s="124"/>
      <c r="G896" s="124" t="s">
        <v>2670</v>
      </c>
      <c r="H896" s="124" t="s">
        <v>5716</v>
      </c>
      <c r="I896" s="124" t="s">
        <v>5894</v>
      </c>
      <c r="J896" s="126">
        <v>84</v>
      </c>
      <c r="K896" s="127">
        <v>8414</v>
      </c>
      <c r="L896" s="124" t="s">
        <v>5158</v>
      </c>
      <c r="M896" s="128" t="s">
        <v>5091</v>
      </c>
      <c r="N896" s="128"/>
      <c r="O896" s="129">
        <v>58.84</v>
      </c>
      <c r="P896" s="129">
        <v>6.82</v>
      </c>
      <c r="Q896" s="130">
        <v>8414</v>
      </c>
      <c r="R896" s="129">
        <v>8000</v>
      </c>
      <c r="S896" s="129">
        <v>440</v>
      </c>
      <c r="T896" s="128" t="s">
        <v>2948</v>
      </c>
      <c r="U896" s="128" t="s">
        <v>5161</v>
      </c>
      <c r="V896" s="131"/>
      <c r="W896" s="132"/>
    </row>
    <row r="897" spans="1:23" ht="30" customHeight="1" x14ac:dyDescent="0.3">
      <c r="A897" s="140">
        <v>841165</v>
      </c>
      <c r="B897" s="123" t="s">
        <v>2671</v>
      </c>
      <c r="C897" s="124" t="s">
        <v>5162</v>
      </c>
      <c r="D897" s="128" t="s">
        <v>2957</v>
      </c>
      <c r="E897" s="124" t="s">
        <v>2672</v>
      </c>
      <c r="F897" s="124"/>
      <c r="G897" s="124" t="s">
        <v>2673</v>
      </c>
      <c r="H897" s="124" t="s">
        <v>5716</v>
      </c>
      <c r="I897" s="124" t="s">
        <v>5894</v>
      </c>
      <c r="J897" s="126">
        <v>84</v>
      </c>
      <c r="K897" s="127">
        <v>8412</v>
      </c>
      <c r="L897" s="124" t="s">
        <v>5163</v>
      </c>
      <c r="M897" s="128" t="s">
        <v>5091</v>
      </c>
      <c r="N897" s="128"/>
      <c r="O897" s="129">
        <v>8648.64</v>
      </c>
      <c r="P897" s="129">
        <v>43.38</v>
      </c>
      <c r="Q897" s="130">
        <v>8412</v>
      </c>
      <c r="R897" s="129">
        <v>13000</v>
      </c>
      <c r="S897" s="129">
        <v>670</v>
      </c>
      <c r="T897" s="128" t="s">
        <v>2948</v>
      </c>
      <c r="U897" s="128" t="s">
        <v>5164</v>
      </c>
      <c r="V897" s="131">
        <v>84110</v>
      </c>
      <c r="W897" s="132" t="s">
        <v>5165</v>
      </c>
    </row>
    <row r="898" spans="1:23" ht="30" customHeight="1" x14ac:dyDescent="0.3">
      <c r="A898" s="140">
        <v>841166</v>
      </c>
      <c r="B898" s="123" t="s">
        <v>2674</v>
      </c>
      <c r="C898" s="124" t="s">
        <v>5166</v>
      </c>
      <c r="D898" s="128" t="s">
        <v>2957</v>
      </c>
      <c r="E898" s="124" t="s">
        <v>5167</v>
      </c>
      <c r="F898" s="124"/>
      <c r="G898" s="124" t="s">
        <v>2675</v>
      </c>
      <c r="H898" s="124" t="s">
        <v>5716</v>
      </c>
      <c r="I898" s="124" t="s">
        <v>5894</v>
      </c>
      <c r="J898" s="126">
        <v>84</v>
      </c>
      <c r="K898" s="127">
        <v>8414</v>
      </c>
      <c r="L898" s="124" t="s">
        <v>5158</v>
      </c>
      <c r="M898" s="128" t="s">
        <v>5091</v>
      </c>
      <c r="N898" s="128"/>
      <c r="O898" s="129">
        <v>58.84</v>
      </c>
      <c r="P898" s="129">
        <v>6.82</v>
      </c>
      <c r="Q898" s="130">
        <v>8414</v>
      </c>
      <c r="R898" s="129">
        <v>8000</v>
      </c>
      <c r="S898" s="129">
        <v>440</v>
      </c>
      <c r="T898" s="128" t="s">
        <v>2948</v>
      </c>
      <c r="U898" s="128" t="s">
        <v>5168</v>
      </c>
      <c r="V898" s="131">
        <v>84130</v>
      </c>
      <c r="W898" s="132">
        <v>84150</v>
      </c>
    </row>
    <row r="899" spans="1:23" ht="30" customHeight="1" x14ac:dyDescent="0.3">
      <c r="A899" s="140">
        <v>841169</v>
      </c>
      <c r="B899" s="123" t="s">
        <v>2676</v>
      </c>
      <c r="C899" s="124" t="s">
        <v>5169</v>
      </c>
      <c r="D899" s="128" t="s">
        <v>3017</v>
      </c>
      <c r="E899" s="124" t="s">
        <v>2677</v>
      </c>
      <c r="F899" s="124"/>
      <c r="G899" s="124" t="s">
        <v>2678</v>
      </c>
      <c r="H899" s="124" t="s">
        <v>5716</v>
      </c>
      <c r="I899" s="124" t="s">
        <v>5894</v>
      </c>
      <c r="J899" s="126">
        <v>89</v>
      </c>
      <c r="K899" s="127">
        <v>8910</v>
      </c>
      <c r="L899" s="124" t="s">
        <v>4981</v>
      </c>
      <c r="M899" s="128" t="s">
        <v>112</v>
      </c>
      <c r="N899" s="128"/>
      <c r="O899" s="129">
        <v>265.08</v>
      </c>
      <c r="P899" s="129">
        <v>7.01</v>
      </c>
      <c r="Q899" s="130">
        <v>8910</v>
      </c>
      <c r="R899" s="129">
        <v>150000</v>
      </c>
      <c r="S899" s="129">
        <v>1300</v>
      </c>
      <c r="T899" s="128" t="s">
        <v>2948</v>
      </c>
      <c r="U899" s="128" t="s">
        <v>5170</v>
      </c>
      <c r="V899" s="131" t="s">
        <v>5171</v>
      </c>
      <c r="W899" s="132" t="s">
        <v>5172</v>
      </c>
    </row>
    <row r="900" spans="1:23" ht="30" customHeight="1" x14ac:dyDescent="0.3">
      <c r="A900" s="140">
        <v>841423</v>
      </c>
      <c r="B900" s="123" t="s">
        <v>2679</v>
      </c>
      <c r="C900" s="124" t="s">
        <v>5173</v>
      </c>
      <c r="D900" s="128" t="s">
        <v>2957</v>
      </c>
      <c r="E900" s="124" t="s">
        <v>2680</v>
      </c>
      <c r="F900" s="124"/>
      <c r="G900" s="124" t="s">
        <v>2681</v>
      </c>
      <c r="H900" s="124" t="s">
        <v>5716</v>
      </c>
      <c r="I900" s="124" t="s">
        <v>5894</v>
      </c>
      <c r="J900" s="126">
        <v>87</v>
      </c>
      <c r="K900" s="127">
        <v>8713</v>
      </c>
      <c r="L900" s="124" t="s">
        <v>5174</v>
      </c>
      <c r="M900" s="128" t="s">
        <v>3006</v>
      </c>
      <c r="N900" s="128"/>
      <c r="O900" s="129">
        <v>2517030.0299999998</v>
      </c>
      <c r="P900" s="129">
        <v>3391.79</v>
      </c>
      <c r="Q900" s="130">
        <v>8713</v>
      </c>
      <c r="R900" s="129">
        <v>1</v>
      </c>
      <c r="S900" s="129">
        <v>1</v>
      </c>
      <c r="T900" s="128" t="s">
        <v>2948</v>
      </c>
      <c r="U900" s="128" t="s">
        <v>5175</v>
      </c>
      <c r="V900" s="131">
        <v>89270</v>
      </c>
      <c r="W900" s="132"/>
    </row>
    <row r="901" spans="1:23" ht="30" customHeight="1" x14ac:dyDescent="0.3">
      <c r="A901" s="140">
        <v>841425</v>
      </c>
      <c r="B901" s="123" t="s">
        <v>2682</v>
      </c>
      <c r="C901" s="124" t="s">
        <v>5176</v>
      </c>
      <c r="D901" s="128" t="s">
        <v>2957</v>
      </c>
      <c r="E901" s="124" t="s">
        <v>2683</v>
      </c>
      <c r="F901" s="124" t="s">
        <v>6033</v>
      </c>
      <c r="G901" s="124" t="s">
        <v>2684</v>
      </c>
      <c r="H901" s="124" t="s">
        <v>5716</v>
      </c>
      <c r="I901" s="124" t="s">
        <v>5894</v>
      </c>
      <c r="J901" s="126">
        <v>84</v>
      </c>
      <c r="K901" s="127">
        <v>8443</v>
      </c>
      <c r="L901" s="124" t="s">
        <v>6034</v>
      </c>
      <c r="M901" s="128" t="s">
        <v>3038</v>
      </c>
      <c r="N901" s="128"/>
      <c r="O901" s="129" t="s">
        <v>5877</v>
      </c>
      <c r="P901" s="129">
        <v>0</v>
      </c>
      <c r="Q901" s="130">
        <v>8443</v>
      </c>
      <c r="R901" s="129">
        <v>90</v>
      </c>
      <c r="S901" s="129">
        <v>4</v>
      </c>
      <c r="T901" s="128" t="s">
        <v>2948</v>
      </c>
      <c r="U901" s="128" t="s">
        <v>5177</v>
      </c>
      <c r="V901" s="131" t="s">
        <v>5178</v>
      </c>
      <c r="W901" s="132" t="s">
        <v>5179</v>
      </c>
    </row>
    <row r="902" spans="1:23" ht="30" customHeight="1" x14ac:dyDescent="0.3">
      <c r="A902" s="140">
        <v>841426</v>
      </c>
      <c r="B902" s="123" t="s">
        <v>2685</v>
      </c>
      <c r="C902" s="124" t="s">
        <v>5180</v>
      </c>
      <c r="D902" s="128" t="s">
        <v>2957</v>
      </c>
      <c r="E902" s="124" t="s">
        <v>2686</v>
      </c>
      <c r="F902" s="124" t="s">
        <v>6035</v>
      </c>
      <c r="G902" s="124" t="s">
        <v>138</v>
      </c>
      <c r="H902" s="124" t="e">
        <v>#N/A</v>
      </c>
      <c r="I902" s="124" t="e">
        <v>#N/A</v>
      </c>
      <c r="J902" s="126">
        <v>87</v>
      </c>
      <c r="K902" s="127">
        <v>8715</v>
      </c>
      <c r="L902" s="124" t="s">
        <v>5181</v>
      </c>
      <c r="M902" s="128" t="s">
        <v>3038</v>
      </c>
      <c r="N902" s="128"/>
      <c r="O902" s="129">
        <v>0.3</v>
      </c>
      <c r="P902" s="129">
        <v>0</v>
      </c>
      <c r="Q902" s="130">
        <v>8715</v>
      </c>
      <c r="R902" s="129">
        <v>210</v>
      </c>
      <c r="S902" s="129">
        <v>8</v>
      </c>
      <c r="T902" s="128" t="s">
        <v>2948</v>
      </c>
      <c r="U902" s="128" t="s">
        <v>5182</v>
      </c>
      <c r="V902" s="131"/>
      <c r="W902" s="132">
        <v>87116</v>
      </c>
    </row>
    <row r="903" spans="1:23" ht="30" customHeight="1" x14ac:dyDescent="0.3">
      <c r="A903" s="140">
        <v>841427</v>
      </c>
      <c r="B903" s="123" t="s">
        <v>2687</v>
      </c>
      <c r="C903" s="124" t="s">
        <v>5183</v>
      </c>
      <c r="D903" s="128" t="s">
        <v>2957</v>
      </c>
      <c r="E903" s="124" t="s">
        <v>2688</v>
      </c>
      <c r="F903" s="124"/>
      <c r="G903" s="124" t="s">
        <v>2689</v>
      </c>
      <c r="H903" s="124" t="s">
        <v>5716</v>
      </c>
      <c r="I903" s="124" t="s">
        <v>5894</v>
      </c>
      <c r="J903" s="126">
        <v>84</v>
      </c>
      <c r="K903" s="127">
        <v>8413</v>
      </c>
      <c r="L903" s="124" t="s">
        <v>5184</v>
      </c>
      <c r="M903" s="128" t="s">
        <v>3038</v>
      </c>
      <c r="N903" s="128"/>
      <c r="O903" s="129">
        <v>1.64</v>
      </c>
      <c r="P903" s="129">
        <v>0</v>
      </c>
      <c r="Q903" s="130">
        <v>8413</v>
      </c>
      <c r="R903" s="129">
        <v>2000000</v>
      </c>
      <c r="S903" s="129">
        <v>270000</v>
      </c>
      <c r="T903" s="128" t="s">
        <v>2948</v>
      </c>
      <c r="U903" s="128" t="s">
        <v>4265</v>
      </c>
      <c r="V903" s="131">
        <v>84610</v>
      </c>
      <c r="W903" s="132" t="s">
        <v>5185</v>
      </c>
    </row>
    <row r="904" spans="1:23" ht="30" customHeight="1" x14ac:dyDescent="0.3">
      <c r="A904" s="140">
        <v>842245</v>
      </c>
      <c r="B904" s="123" t="s">
        <v>2690</v>
      </c>
      <c r="C904" s="124" t="s">
        <v>5186</v>
      </c>
      <c r="D904" s="128" t="s">
        <v>2944</v>
      </c>
      <c r="E904" s="124" t="s">
        <v>2691</v>
      </c>
      <c r="F904" s="124" t="s">
        <v>5187</v>
      </c>
      <c r="G904" s="124" t="s">
        <v>2692</v>
      </c>
      <c r="H904" s="124" t="s">
        <v>5716</v>
      </c>
      <c r="I904" s="124" t="s">
        <v>5894</v>
      </c>
      <c r="J904" s="126">
        <v>84</v>
      </c>
      <c r="K904" s="127">
        <v>8421</v>
      </c>
      <c r="L904" s="124" t="s">
        <v>5155</v>
      </c>
      <c r="M904" s="128" t="s">
        <v>2947</v>
      </c>
      <c r="N904" s="128"/>
      <c r="O904" s="129">
        <v>205.77</v>
      </c>
      <c r="P904" s="129">
        <v>0.98</v>
      </c>
      <c r="Q904" s="130">
        <v>8421</v>
      </c>
      <c r="R904" s="129">
        <v>440000</v>
      </c>
      <c r="S904" s="129">
        <v>6700</v>
      </c>
      <c r="T904" s="128" t="s">
        <v>3014</v>
      </c>
      <c r="U904" s="128" t="s">
        <v>5188</v>
      </c>
      <c r="V904" s="131">
        <v>84210</v>
      </c>
      <c r="W904" s="132">
        <v>84210</v>
      </c>
    </row>
    <row r="905" spans="1:23" ht="30" customHeight="1" x14ac:dyDescent="0.3">
      <c r="A905" s="140">
        <v>842249</v>
      </c>
      <c r="B905" s="123" t="s">
        <v>2693</v>
      </c>
      <c r="C905" s="124" t="s">
        <v>5189</v>
      </c>
      <c r="D905" s="128" t="s">
        <v>2957</v>
      </c>
      <c r="E905" s="124" t="s">
        <v>2694</v>
      </c>
      <c r="F905" s="124" t="s">
        <v>5190</v>
      </c>
      <c r="G905" s="124" t="s">
        <v>2695</v>
      </c>
      <c r="H905" s="124" t="s">
        <v>5716</v>
      </c>
      <c r="I905" s="124" t="s">
        <v>5894</v>
      </c>
      <c r="J905" s="126">
        <v>84</v>
      </c>
      <c r="K905" s="127">
        <v>8422</v>
      </c>
      <c r="L905" s="124" t="s">
        <v>5191</v>
      </c>
      <c r="M905" s="128" t="s">
        <v>5091</v>
      </c>
      <c r="N905" s="128"/>
      <c r="O905" s="129">
        <v>72.22</v>
      </c>
      <c r="P905" s="129">
        <v>5.43</v>
      </c>
      <c r="Q905" s="130">
        <v>8422</v>
      </c>
      <c r="R905" s="129">
        <v>14000</v>
      </c>
      <c r="S905" s="129">
        <v>2000</v>
      </c>
      <c r="T905" s="128" t="s">
        <v>2948</v>
      </c>
      <c r="U905" s="128" t="s">
        <v>5192</v>
      </c>
      <c r="V905" s="131">
        <v>84141</v>
      </c>
      <c r="W905" s="132">
        <v>84215</v>
      </c>
    </row>
    <row r="906" spans="1:23" ht="30" customHeight="1" x14ac:dyDescent="0.3">
      <c r="A906" s="140">
        <v>843101</v>
      </c>
      <c r="B906" s="123" t="s">
        <v>2696</v>
      </c>
      <c r="C906" s="124" t="s">
        <v>5193</v>
      </c>
      <c r="D906" s="128" t="s">
        <v>2957</v>
      </c>
      <c r="E906" s="124" t="s">
        <v>2697</v>
      </c>
      <c r="F906" s="124"/>
      <c r="G906" s="124" t="s">
        <v>138</v>
      </c>
      <c r="H906" s="124" t="e">
        <v>#N/A</v>
      </c>
      <c r="I906" s="124" t="e">
        <v>#N/A</v>
      </c>
      <c r="J906" s="126">
        <v>84</v>
      </c>
      <c r="K906" s="127">
        <v>8431</v>
      </c>
      <c r="L906" s="124" t="s">
        <v>6036</v>
      </c>
      <c r="M906" s="128" t="s">
        <v>3023</v>
      </c>
      <c r="N906" s="128"/>
      <c r="O906" s="129">
        <v>201.4</v>
      </c>
      <c r="P906" s="129">
        <v>0.6</v>
      </c>
      <c r="Q906" s="130">
        <v>8431</v>
      </c>
      <c r="R906" s="129">
        <v>1000</v>
      </c>
      <c r="S906" s="129">
        <v>1000</v>
      </c>
      <c r="T906" s="128" t="s">
        <v>2948</v>
      </c>
      <c r="U906" s="128" t="s">
        <v>5194</v>
      </c>
      <c r="V906" s="131"/>
      <c r="W906" s="132">
        <v>84340</v>
      </c>
    </row>
    <row r="907" spans="1:23" ht="30" customHeight="1" x14ac:dyDescent="0.3">
      <c r="A907" s="140">
        <v>843301</v>
      </c>
      <c r="B907" s="123" t="s">
        <v>2698</v>
      </c>
      <c r="C907" s="124" t="s">
        <v>5195</v>
      </c>
      <c r="D907" s="128" t="s">
        <v>2957</v>
      </c>
      <c r="E907" s="124" t="s">
        <v>5693</v>
      </c>
      <c r="F907" s="124"/>
      <c r="G907" s="124" t="s">
        <v>138</v>
      </c>
      <c r="H907" s="124" t="e">
        <v>#N/A</v>
      </c>
      <c r="I907" s="124" t="e">
        <v>#N/A</v>
      </c>
      <c r="J907" s="126">
        <v>84</v>
      </c>
      <c r="K907" s="127">
        <v>8433</v>
      </c>
      <c r="L907" s="124" t="s">
        <v>5196</v>
      </c>
      <c r="M907" s="128" t="s">
        <v>3038</v>
      </c>
      <c r="N907" s="128"/>
      <c r="O907" s="129" t="s">
        <v>5877</v>
      </c>
      <c r="P907" s="129">
        <v>0</v>
      </c>
      <c r="Q907" s="130">
        <v>8433</v>
      </c>
      <c r="R907" s="129">
        <v>2</v>
      </c>
      <c r="S907" s="129">
        <v>0.3</v>
      </c>
      <c r="T907" s="128" t="s">
        <v>2948</v>
      </c>
      <c r="U907" s="128" t="s">
        <v>5197</v>
      </c>
      <c r="V907" s="131">
        <v>84730</v>
      </c>
      <c r="W907" s="132">
        <v>84335</v>
      </c>
    </row>
    <row r="908" spans="1:23" ht="30" customHeight="1" x14ac:dyDescent="0.3">
      <c r="A908" s="140">
        <v>843314</v>
      </c>
      <c r="B908" s="123" t="s">
        <v>2699</v>
      </c>
      <c r="C908" s="124" t="s">
        <v>5198</v>
      </c>
      <c r="D908" s="128" t="s">
        <v>2944</v>
      </c>
      <c r="E908" s="124" t="s">
        <v>2700</v>
      </c>
      <c r="F908" s="124"/>
      <c r="G908" s="124" t="s">
        <v>2701</v>
      </c>
      <c r="H908" s="124" t="s">
        <v>5716</v>
      </c>
      <c r="I908" s="124" t="s">
        <v>5894</v>
      </c>
      <c r="J908" s="126">
        <v>84</v>
      </c>
      <c r="K908" s="127">
        <v>8432</v>
      </c>
      <c r="L908" s="124" t="s">
        <v>5199</v>
      </c>
      <c r="M908" s="128" t="s">
        <v>2947</v>
      </c>
      <c r="N908" s="128"/>
      <c r="O908" s="129">
        <v>425.76</v>
      </c>
      <c r="P908" s="129">
        <v>0.98</v>
      </c>
      <c r="Q908" s="130">
        <v>8432</v>
      </c>
      <c r="R908" s="129">
        <v>76000</v>
      </c>
      <c r="S908" s="129">
        <v>2800</v>
      </c>
      <c r="T908" s="128" t="s">
        <v>3014</v>
      </c>
      <c r="U908" s="128" t="s">
        <v>5200</v>
      </c>
      <c r="V908" s="131">
        <v>84330</v>
      </c>
      <c r="W908" s="132">
        <v>84310</v>
      </c>
    </row>
    <row r="909" spans="1:23" ht="30" customHeight="1" x14ac:dyDescent="0.3">
      <c r="A909" s="140">
        <v>843316</v>
      </c>
      <c r="B909" s="123" t="s">
        <v>2702</v>
      </c>
      <c r="C909" s="124" t="s">
        <v>5201</v>
      </c>
      <c r="D909" s="128" t="s">
        <v>2957</v>
      </c>
      <c r="E909" s="124" t="s">
        <v>2703</v>
      </c>
      <c r="F909" s="124" t="s">
        <v>6037</v>
      </c>
      <c r="G909" s="124" t="s">
        <v>138</v>
      </c>
      <c r="H909" s="124" t="s">
        <v>5716</v>
      </c>
      <c r="I909" s="124" t="s">
        <v>5894</v>
      </c>
      <c r="J909" s="126">
        <v>84</v>
      </c>
      <c r="K909" s="127">
        <v>8434</v>
      </c>
      <c r="L909" s="124" t="s">
        <v>5202</v>
      </c>
      <c r="M909" s="128" t="s">
        <v>5091</v>
      </c>
      <c r="N909" s="128"/>
      <c r="O909" s="129">
        <v>72.22</v>
      </c>
      <c r="P909" s="129">
        <v>5.83</v>
      </c>
      <c r="Q909" s="130">
        <v>8434</v>
      </c>
      <c r="R909" s="129">
        <v>17000</v>
      </c>
      <c r="S909" s="129">
        <v>1900</v>
      </c>
      <c r="T909" s="128" t="s">
        <v>2948</v>
      </c>
      <c r="U909" s="128" t="s">
        <v>5203</v>
      </c>
      <c r="V909" s="131"/>
      <c r="W909" s="132">
        <v>84320</v>
      </c>
    </row>
    <row r="910" spans="1:23" ht="30" customHeight="1" x14ac:dyDescent="0.3">
      <c r="A910" s="140">
        <v>843319</v>
      </c>
      <c r="B910" s="123" t="s">
        <v>2704</v>
      </c>
      <c r="C910" s="124" t="s">
        <v>5204</v>
      </c>
      <c r="D910" s="128" t="s">
        <v>2957</v>
      </c>
      <c r="E910" s="124" t="s">
        <v>2705</v>
      </c>
      <c r="F910" s="124"/>
      <c r="G910" s="124" t="s">
        <v>2706</v>
      </c>
      <c r="H910" s="124" t="s">
        <v>5716</v>
      </c>
      <c r="I910" s="124" t="s">
        <v>5894</v>
      </c>
      <c r="J910" s="126">
        <v>84</v>
      </c>
      <c r="K910" s="127">
        <v>8435</v>
      </c>
      <c r="L910" s="124" t="s">
        <v>5205</v>
      </c>
      <c r="M910" s="128" t="s">
        <v>3038</v>
      </c>
      <c r="N910" s="128"/>
      <c r="O910" s="129">
        <v>1.64</v>
      </c>
      <c r="P910" s="129">
        <v>0.06</v>
      </c>
      <c r="Q910" s="130">
        <v>8435</v>
      </c>
      <c r="R910" s="129">
        <v>1100000</v>
      </c>
      <c r="S910" s="129">
        <v>110000</v>
      </c>
      <c r="T910" s="128" t="s">
        <v>2948</v>
      </c>
      <c r="U910" s="128" t="s">
        <v>5206</v>
      </c>
      <c r="V910" s="131"/>
      <c r="W910" s="132">
        <v>84330</v>
      </c>
    </row>
    <row r="911" spans="1:23" ht="30" customHeight="1" x14ac:dyDescent="0.3">
      <c r="A911" s="140">
        <v>844367</v>
      </c>
      <c r="B911" s="123" t="s">
        <v>2707</v>
      </c>
      <c r="C911" s="124" t="s">
        <v>5207</v>
      </c>
      <c r="D911" s="128" t="s">
        <v>2957</v>
      </c>
      <c r="E911" s="124" t="s">
        <v>2708</v>
      </c>
      <c r="F911" s="124"/>
      <c r="G911" s="124" t="s">
        <v>2709</v>
      </c>
      <c r="H911" s="124" t="s">
        <v>5716</v>
      </c>
      <c r="I911" s="124" t="s">
        <v>5894</v>
      </c>
      <c r="J911" s="126">
        <v>84</v>
      </c>
      <c r="K911" s="127">
        <v>8442</v>
      </c>
      <c r="L911" s="124" t="s">
        <v>5208</v>
      </c>
      <c r="M911" s="128" t="s">
        <v>3038</v>
      </c>
      <c r="N911" s="128"/>
      <c r="O911" s="129">
        <v>2.21</v>
      </c>
      <c r="P911" s="129">
        <v>0.01</v>
      </c>
      <c r="Q911" s="130">
        <v>8442</v>
      </c>
      <c r="R911" s="129">
        <v>2500000</v>
      </c>
      <c r="S911" s="129">
        <v>200000</v>
      </c>
      <c r="T911" s="128" t="s">
        <v>2948</v>
      </c>
      <c r="U911" s="128" t="s">
        <v>5209</v>
      </c>
      <c r="V911" s="131">
        <v>84710</v>
      </c>
      <c r="W911" s="132" t="s">
        <v>5210</v>
      </c>
    </row>
    <row r="912" spans="1:23" ht="30" customHeight="1" x14ac:dyDescent="0.3">
      <c r="A912" s="140">
        <v>844368</v>
      </c>
      <c r="B912" s="123" t="s">
        <v>2710</v>
      </c>
      <c r="C912" s="124" t="s">
        <v>5211</v>
      </c>
      <c r="D912" s="128" t="s">
        <v>2957</v>
      </c>
      <c r="E912" s="124" t="s">
        <v>2711</v>
      </c>
      <c r="F912" s="124" t="s">
        <v>6038</v>
      </c>
      <c r="G912" s="124" t="s">
        <v>2712</v>
      </c>
      <c r="H912" s="124" t="s">
        <v>5716</v>
      </c>
      <c r="I912" s="124" t="s">
        <v>5894</v>
      </c>
      <c r="J912" s="126">
        <v>84</v>
      </c>
      <c r="K912" s="127">
        <v>8414</v>
      </c>
      <c r="L912" s="124" t="s">
        <v>5158</v>
      </c>
      <c r="M912" s="128" t="s">
        <v>5091</v>
      </c>
      <c r="N912" s="128"/>
      <c r="O912" s="129">
        <v>58.84</v>
      </c>
      <c r="P912" s="129">
        <v>6.82</v>
      </c>
      <c r="Q912" s="130">
        <v>8414</v>
      </c>
      <c r="R912" s="129">
        <v>8000</v>
      </c>
      <c r="S912" s="129">
        <v>440</v>
      </c>
      <c r="T912" s="128" t="s">
        <v>2948</v>
      </c>
      <c r="U912" s="128" t="s">
        <v>5212</v>
      </c>
      <c r="V912" s="131">
        <v>84470</v>
      </c>
      <c r="W912" s="132">
        <v>84420</v>
      </c>
    </row>
    <row r="913" spans="1:23" ht="30" customHeight="1" x14ac:dyDescent="0.3">
      <c r="A913" s="140">
        <v>844400</v>
      </c>
      <c r="B913" s="123" t="s">
        <v>5519</v>
      </c>
      <c r="C913" s="124" t="s">
        <v>5213</v>
      </c>
      <c r="D913" s="128" t="s">
        <v>2957</v>
      </c>
      <c r="E913" s="124" t="s">
        <v>5694</v>
      </c>
      <c r="F913" s="124"/>
      <c r="G913" s="124" t="s">
        <v>138</v>
      </c>
      <c r="H913" s="124" t="e">
        <v>#N/A</v>
      </c>
      <c r="I913" s="124" t="e">
        <v>#N/A</v>
      </c>
      <c r="J913" s="128">
        <v>87</v>
      </c>
      <c r="K913" s="127">
        <v>8716</v>
      </c>
      <c r="L913" s="124" t="s">
        <v>5214</v>
      </c>
      <c r="M913" s="128" t="s">
        <v>2946</v>
      </c>
      <c r="N913" s="128"/>
      <c r="O913" s="129">
        <v>123.68</v>
      </c>
      <c r="P913" s="129">
        <v>1.89</v>
      </c>
      <c r="Q913" s="30">
        <v>8716</v>
      </c>
      <c r="R913" s="129">
        <v>55000</v>
      </c>
      <c r="S913" s="129">
        <v>3500</v>
      </c>
      <c r="T913" s="128" t="s">
        <v>2948</v>
      </c>
      <c r="U913" s="128" t="s">
        <v>5213</v>
      </c>
      <c r="V913" s="131"/>
      <c r="W913" s="132"/>
    </row>
    <row r="914" spans="1:23" ht="30" customHeight="1" x14ac:dyDescent="0.3">
      <c r="A914" s="140">
        <v>844410</v>
      </c>
      <c r="B914" s="123" t="s">
        <v>5520</v>
      </c>
      <c r="C914" s="124" t="s">
        <v>5215</v>
      </c>
      <c r="D914" s="128" t="s">
        <v>2957</v>
      </c>
      <c r="E914" s="124" t="s">
        <v>5695</v>
      </c>
      <c r="F914" s="124"/>
      <c r="G914" s="124" t="s">
        <v>138</v>
      </c>
      <c r="H914" s="124" t="e">
        <v>#N/A</v>
      </c>
      <c r="I914" s="124" t="e">
        <v>#N/A</v>
      </c>
      <c r="J914" s="128">
        <v>87</v>
      </c>
      <c r="K914" s="127">
        <v>8716</v>
      </c>
      <c r="L914" s="124" t="s">
        <v>5214</v>
      </c>
      <c r="M914" s="128" t="s">
        <v>2946</v>
      </c>
      <c r="N914" s="128"/>
      <c r="O914" s="129">
        <v>123.68</v>
      </c>
      <c r="P914" s="129">
        <v>1.89</v>
      </c>
      <c r="Q914" s="30">
        <v>8716</v>
      </c>
      <c r="R914" s="129">
        <v>55000</v>
      </c>
      <c r="S914" s="129">
        <v>3500</v>
      </c>
      <c r="T914" s="128" t="s">
        <v>2948</v>
      </c>
      <c r="U914" s="128" t="s">
        <v>5216</v>
      </c>
      <c r="V914" s="131"/>
      <c r="W914" s="132"/>
    </row>
    <row r="915" spans="1:23" ht="30" customHeight="1" x14ac:dyDescent="0.3">
      <c r="A915" s="140">
        <v>844500</v>
      </c>
      <c r="B915" s="123" t="s">
        <v>5521</v>
      </c>
      <c r="C915" s="124" t="s">
        <v>5217</v>
      </c>
      <c r="D915" s="128" t="s">
        <v>2957</v>
      </c>
      <c r="E915" s="124" t="s">
        <v>5696</v>
      </c>
      <c r="F915" s="124"/>
      <c r="G915" s="124" t="s">
        <v>138</v>
      </c>
      <c r="H915" s="124" t="e">
        <v>#N/A</v>
      </c>
      <c r="I915" s="124" t="e">
        <v>#N/A</v>
      </c>
      <c r="J915" s="128">
        <v>84</v>
      </c>
      <c r="K915" s="127">
        <v>8442</v>
      </c>
      <c r="L915" s="124" t="s">
        <v>5208</v>
      </c>
      <c r="M915" s="128" t="s">
        <v>3038</v>
      </c>
      <c r="N915" s="128"/>
      <c r="O915" s="129">
        <v>2.21</v>
      </c>
      <c r="P915" s="129">
        <v>0.01</v>
      </c>
      <c r="Q915" s="30">
        <v>8442</v>
      </c>
      <c r="R915" s="129">
        <v>2500000</v>
      </c>
      <c r="S915" s="129">
        <v>200000</v>
      </c>
      <c r="T915" s="128" t="s">
        <v>2948</v>
      </c>
      <c r="U915" s="128" t="s">
        <v>5218</v>
      </c>
      <c r="V915" s="131"/>
      <c r="W915" s="132"/>
    </row>
    <row r="916" spans="1:23" ht="30" customHeight="1" x14ac:dyDescent="0.3">
      <c r="A916" s="140">
        <v>844510</v>
      </c>
      <c r="B916" s="123" t="s">
        <v>5522</v>
      </c>
      <c r="C916" s="124" t="s">
        <v>5219</v>
      </c>
      <c r="D916" s="128" t="s">
        <v>2957</v>
      </c>
      <c r="E916" s="124" t="s">
        <v>5697</v>
      </c>
      <c r="F916" s="124"/>
      <c r="G916" s="124" t="s">
        <v>138</v>
      </c>
      <c r="H916" s="124" t="e">
        <v>#N/A</v>
      </c>
      <c r="I916" s="124" t="e">
        <v>#N/A</v>
      </c>
      <c r="J916" s="128">
        <v>87</v>
      </c>
      <c r="K916" s="127">
        <v>8717</v>
      </c>
      <c r="L916" s="124" t="s">
        <v>2713</v>
      </c>
      <c r="M916" s="128" t="s">
        <v>3023</v>
      </c>
      <c r="N916" s="128"/>
      <c r="O916" s="129">
        <v>27.36</v>
      </c>
      <c r="P916" s="129">
        <v>3.92</v>
      </c>
      <c r="Q916" s="30">
        <v>8717</v>
      </c>
      <c r="R916" s="129">
        <v>1500</v>
      </c>
      <c r="S916" s="129">
        <v>150</v>
      </c>
      <c r="T916" s="128" t="s">
        <v>2948</v>
      </c>
      <c r="U916" s="128" t="s">
        <v>5220</v>
      </c>
      <c r="V916" s="131"/>
      <c r="W916" s="132"/>
    </row>
    <row r="917" spans="1:23" ht="30" customHeight="1" x14ac:dyDescent="0.3">
      <c r="A917" s="140">
        <v>845362</v>
      </c>
      <c r="B917" s="123" t="s">
        <v>2714</v>
      </c>
      <c r="C917" s="124" t="s">
        <v>5221</v>
      </c>
      <c r="D917" s="128" t="s">
        <v>3017</v>
      </c>
      <c r="E917" s="124" t="s">
        <v>2715</v>
      </c>
      <c r="F917" s="124"/>
      <c r="G917" s="124" t="s">
        <v>138</v>
      </c>
      <c r="H917" s="124" t="s">
        <v>5716</v>
      </c>
      <c r="I917" s="124" t="s">
        <v>5894</v>
      </c>
      <c r="J917" s="126">
        <v>89</v>
      </c>
      <c r="K917" s="127">
        <v>8910</v>
      </c>
      <c r="L917" s="124" t="s">
        <v>4981</v>
      </c>
      <c r="M917" s="128" t="s">
        <v>112</v>
      </c>
      <c r="N917" s="128"/>
      <c r="O917" s="129">
        <v>265.08</v>
      </c>
      <c r="P917" s="129">
        <v>7.01</v>
      </c>
      <c r="Q917" s="130">
        <v>8910</v>
      </c>
      <c r="R917" s="129">
        <v>150000</v>
      </c>
      <c r="S917" s="129">
        <v>1300</v>
      </c>
      <c r="T917" s="128" t="s">
        <v>2948</v>
      </c>
      <c r="U917" s="128" t="s">
        <v>5222</v>
      </c>
      <c r="V917" s="131">
        <v>89144</v>
      </c>
      <c r="W917" s="132">
        <v>84410</v>
      </c>
    </row>
    <row r="918" spans="1:23" ht="30" customHeight="1" x14ac:dyDescent="0.3">
      <c r="A918" s="140">
        <v>845363</v>
      </c>
      <c r="B918" s="123" t="s">
        <v>2716</v>
      </c>
      <c r="C918" s="124" t="s">
        <v>5223</v>
      </c>
      <c r="D918" s="128" t="s">
        <v>2944</v>
      </c>
      <c r="E918" s="124" t="s">
        <v>2717</v>
      </c>
      <c r="F918" s="124"/>
      <c r="G918" s="124" t="s">
        <v>138</v>
      </c>
      <c r="H918" s="124" t="s">
        <v>5716</v>
      </c>
      <c r="I918" s="124" t="s">
        <v>5894</v>
      </c>
      <c r="J918" s="126">
        <v>84</v>
      </c>
      <c r="K918" s="127">
        <v>8451</v>
      </c>
      <c r="L918" s="124" t="s">
        <v>5224</v>
      </c>
      <c r="M918" s="128" t="s">
        <v>2947</v>
      </c>
      <c r="N918" s="128"/>
      <c r="O918" s="129">
        <v>195.08</v>
      </c>
      <c r="P918" s="129">
        <v>0.98</v>
      </c>
      <c r="Q918" s="130">
        <v>8451</v>
      </c>
      <c r="R918" s="129">
        <v>300000</v>
      </c>
      <c r="S918" s="129">
        <v>12000</v>
      </c>
      <c r="T918" s="128" t="s">
        <v>3014</v>
      </c>
      <c r="U918" s="128" t="s">
        <v>5225</v>
      </c>
      <c r="V918" s="131">
        <v>84510</v>
      </c>
      <c r="W918" s="132">
        <v>84520</v>
      </c>
    </row>
    <row r="919" spans="1:23" ht="30" customHeight="1" x14ac:dyDescent="0.3">
      <c r="A919" s="140">
        <v>851142</v>
      </c>
      <c r="B919" s="123" t="s">
        <v>2718</v>
      </c>
      <c r="C919" s="124" t="s">
        <v>2718</v>
      </c>
      <c r="D919" s="128" t="s">
        <v>2957</v>
      </c>
      <c r="E919" s="124" t="s">
        <v>5698</v>
      </c>
      <c r="F919" s="124" t="s">
        <v>5226</v>
      </c>
      <c r="G919" s="124" t="s">
        <v>2719</v>
      </c>
      <c r="H919" s="124" t="s">
        <v>5716</v>
      </c>
      <c r="I919" s="124" t="s">
        <v>6039</v>
      </c>
      <c r="J919" s="126">
        <v>85</v>
      </c>
      <c r="K919" s="127">
        <v>8513</v>
      </c>
      <c r="L919" s="124" t="s">
        <v>5227</v>
      </c>
      <c r="M919" s="128" t="s">
        <v>2946</v>
      </c>
      <c r="N919" s="128" t="s">
        <v>2947</v>
      </c>
      <c r="O919" s="129">
        <v>2364.0700000000002</v>
      </c>
      <c r="P919" s="129">
        <v>31.99</v>
      </c>
      <c r="Q919" s="130">
        <v>8513</v>
      </c>
      <c r="R919" s="129">
        <v>5900</v>
      </c>
      <c r="S919" s="129">
        <v>410</v>
      </c>
      <c r="T919" s="128" t="s">
        <v>2948</v>
      </c>
      <c r="U919" s="128" t="s">
        <v>5228</v>
      </c>
      <c r="V919" s="131" t="s">
        <v>5229</v>
      </c>
      <c r="W919" s="132">
        <v>85120</v>
      </c>
    </row>
    <row r="920" spans="1:23" ht="30" customHeight="1" x14ac:dyDescent="0.3">
      <c r="A920" s="140">
        <v>851143</v>
      </c>
      <c r="B920" s="123" t="s">
        <v>2720</v>
      </c>
      <c r="C920" s="124" t="s">
        <v>2720</v>
      </c>
      <c r="D920" s="128" t="s">
        <v>2944</v>
      </c>
      <c r="E920" s="124" t="s">
        <v>2721</v>
      </c>
      <c r="F920" s="124" t="s">
        <v>6040</v>
      </c>
      <c r="G920" s="124" t="s">
        <v>2722</v>
      </c>
      <c r="H920" s="124" t="s">
        <v>5716</v>
      </c>
      <c r="I920" s="124" t="s">
        <v>5894</v>
      </c>
      <c r="J920" s="126">
        <v>85</v>
      </c>
      <c r="K920" s="127">
        <v>8511</v>
      </c>
      <c r="L920" s="124" t="s">
        <v>6041</v>
      </c>
      <c r="M920" s="128" t="s">
        <v>2946</v>
      </c>
      <c r="N920" s="128"/>
      <c r="O920" s="129">
        <v>125.72</v>
      </c>
      <c r="P920" s="129">
        <v>1.2</v>
      </c>
      <c r="Q920" s="130">
        <v>8511</v>
      </c>
      <c r="R920" s="129">
        <v>1900000</v>
      </c>
      <c r="S920" s="129">
        <v>9800</v>
      </c>
      <c r="T920" s="128" t="s">
        <v>3014</v>
      </c>
      <c r="U920" s="128" t="s">
        <v>5230</v>
      </c>
      <c r="V920" s="131"/>
      <c r="W920" s="132"/>
    </row>
    <row r="921" spans="1:23" ht="30" customHeight="1" x14ac:dyDescent="0.3">
      <c r="A921" s="140">
        <v>851145</v>
      </c>
      <c r="B921" s="123" t="s">
        <v>2723</v>
      </c>
      <c r="C921" s="124" t="s">
        <v>2723</v>
      </c>
      <c r="D921" s="128" t="s">
        <v>2944</v>
      </c>
      <c r="E921" s="124" t="s">
        <v>2724</v>
      </c>
      <c r="F921" s="124" t="s">
        <v>6042</v>
      </c>
      <c r="G921" s="124" t="s">
        <v>2725</v>
      </c>
      <c r="H921" s="124" t="s">
        <v>5716</v>
      </c>
      <c r="I921" s="124" t="s">
        <v>5894</v>
      </c>
      <c r="J921" s="126">
        <v>85</v>
      </c>
      <c r="K921" s="127">
        <v>8511</v>
      </c>
      <c r="L921" s="124" t="s">
        <v>6041</v>
      </c>
      <c r="M921" s="128" t="s">
        <v>2946</v>
      </c>
      <c r="N921" s="128" t="s">
        <v>2947</v>
      </c>
      <c r="O921" s="129">
        <v>125.72</v>
      </c>
      <c r="P921" s="129">
        <v>1.2</v>
      </c>
      <c r="Q921" s="130">
        <v>8511</v>
      </c>
      <c r="R921" s="129">
        <v>1900000</v>
      </c>
      <c r="S921" s="129">
        <v>9800</v>
      </c>
      <c r="T921" s="128" t="s">
        <v>3014</v>
      </c>
      <c r="U921" s="128" t="s">
        <v>5231</v>
      </c>
      <c r="V921" s="131"/>
      <c r="W921" s="132">
        <v>85110</v>
      </c>
    </row>
    <row r="922" spans="1:23" ht="30" customHeight="1" x14ac:dyDescent="0.3">
      <c r="A922" s="140">
        <v>851147</v>
      </c>
      <c r="B922" s="123" t="s">
        <v>2726</v>
      </c>
      <c r="C922" s="124" t="s">
        <v>2726</v>
      </c>
      <c r="D922" s="128" t="s">
        <v>2944</v>
      </c>
      <c r="E922" s="124" t="s">
        <v>5699</v>
      </c>
      <c r="F922" s="124" t="s">
        <v>5232</v>
      </c>
      <c r="G922" s="124" t="s">
        <v>2727</v>
      </c>
      <c r="H922" s="124" t="s">
        <v>5716</v>
      </c>
      <c r="I922" s="124" t="s">
        <v>6039</v>
      </c>
      <c r="J922" s="126">
        <v>85</v>
      </c>
      <c r="K922" s="127">
        <v>8511</v>
      </c>
      <c r="L922" s="124" t="s">
        <v>6041</v>
      </c>
      <c r="M922" s="128" t="s">
        <v>2946</v>
      </c>
      <c r="N922" s="128" t="s">
        <v>2947</v>
      </c>
      <c r="O922" s="129">
        <v>125.72</v>
      </c>
      <c r="P922" s="129">
        <v>1.2</v>
      </c>
      <c r="Q922" s="130">
        <v>8511</v>
      </c>
      <c r="R922" s="129">
        <v>1900000</v>
      </c>
      <c r="S922" s="129">
        <v>9800</v>
      </c>
      <c r="T922" s="128" t="s">
        <v>3014</v>
      </c>
      <c r="U922" s="128" t="s">
        <v>5233</v>
      </c>
      <c r="V922" s="131" t="s">
        <v>5234</v>
      </c>
      <c r="W922" s="132">
        <v>85110</v>
      </c>
    </row>
    <row r="923" spans="1:23" ht="30" customHeight="1" x14ac:dyDescent="0.3">
      <c r="A923" s="140">
        <v>851201</v>
      </c>
      <c r="B923" s="123" t="s">
        <v>2728</v>
      </c>
      <c r="C923" s="124" t="s">
        <v>5235</v>
      </c>
      <c r="D923" s="128" t="s">
        <v>2944</v>
      </c>
      <c r="E923" s="124" t="s">
        <v>2729</v>
      </c>
      <c r="F923" s="124"/>
      <c r="G923" s="124" t="s">
        <v>2730</v>
      </c>
      <c r="H923" s="124" t="s">
        <v>5716</v>
      </c>
      <c r="I923" s="124" t="s">
        <v>5894</v>
      </c>
      <c r="J923" s="126">
        <v>85</v>
      </c>
      <c r="K923" s="127">
        <v>8512</v>
      </c>
      <c r="L923" s="124" t="s">
        <v>5236</v>
      </c>
      <c r="M923" s="128" t="s">
        <v>2946</v>
      </c>
      <c r="N923" s="128" t="s">
        <v>2947</v>
      </c>
      <c r="O923" s="129">
        <v>32.54</v>
      </c>
      <c r="P923" s="129">
        <v>0.72</v>
      </c>
      <c r="Q923" s="130">
        <v>8512</v>
      </c>
      <c r="R923" s="129">
        <v>5000000</v>
      </c>
      <c r="S923" s="129">
        <v>56000</v>
      </c>
      <c r="T923" s="128" t="s">
        <v>3014</v>
      </c>
      <c r="U923" s="128" t="s">
        <v>5237</v>
      </c>
      <c r="V923" s="131" t="s">
        <v>5238</v>
      </c>
      <c r="W923" s="132">
        <v>85111</v>
      </c>
    </row>
    <row r="924" spans="1:23" ht="30" customHeight="1" x14ac:dyDescent="0.3">
      <c r="A924" s="140">
        <v>851404</v>
      </c>
      <c r="B924" s="123" t="s">
        <v>2731</v>
      </c>
      <c r="C924" s="124" t="s">
        <v>2731</v>
      </c>
      <c r="D924" s="128" t="s">
        <v>2957</v>
      </c>
      <c r="E924" s="124" t="s">
        <v>5700</v>
      </c>
      <c r="F924" s="124"/>
      <c r="G924" s="124" t="s">
        <v>138</v>
      </c>
      <c r="H924" s="124" t="e">
        <v>#N/A</v>
      </c>
      <c r="I924" s="124" t="e">
        <v>#N/A</v>
      </c>
      <c r="J924" s="126">
        <v>85</v>
      </c>
      <c r="K924" s="127">
        <v>8514</v>
      </c>
      <c r="L924" s="124" t="s">
        <v>5239</v>
      </c>
      <c r="M924" s="128" t="s">
        <v>112</v>
      </c>
      <c r="N924" s="128"/>
      <c r="O924" s="129">
        <v>892.28</v>
      </c>
      <c r="P924" s="129">
        <v>2.81</v>
      </c>
      <c r="Q924" s="130">
        <v>8514</v>
      </c>
      <c r="R924" s="129">
        <v>92000</v>
      </c>
      <c r="S924" s="129">
        <v>10800</v>
      </c>
      <c r="T924" s="128" t="s">
        <v>2948</v>
      </c>
      <c r="U924" s="128" t="s">
        <v>5240</v>
      </c>
      <c r="V924" s="131"/>
      <c r="W924" s="132">
        <v>85125</v>
      </c>
    </row>
    <row r="925" spans="1:23" ht="30" customHeight="1" x14ac:dyDescent="0.3">
      <c r="A925" s="140">
        <v>852201</v>
      </c>
      <c r="B925" s="123" t="s">
        <v>2732</v>
      </c>
      <c r="C925" s="124" t="s">
        <v>5241</v>
      </c>
      <c r="D925" s="128" t="s">
        <v>2944</v>
      </c>
      <c r="E925" s="124" t="s">
        <v>2733</v>
      </c>
      <c r="F925" s="124"/>
      <c r="G925" s="124" t="s">
        <v>2734</v>
      </c>
      <c r="H925" s="124" t="s">
        <v>5716</v>
      </c>
      <c r="I925" s="124" t="s">
        <v>5894</v>
      </c>
      <c r="J925" s="126">
        <v>85</v>
      </c>
      <c r="K925" s="127">
        <v>8521</v>
      </c>
      <c r="L925" s="124" t="s">
        <v>5242</v>
      </c>
      <c r="M925" s="128" t="s">
        <v>2946</v>
      </c>
      <c r="N925" s="128" t="s">
        <v>4499</v>
      </c>
      <c r="O925" s="129">
        <v>112.64</v>
      </c>
      <c r="P925" s="129">
        <v>1.8</v>
      </c>
      <c r="Q925" s="130">
        <v>8521</v>
      </c>
      <c r="R925" s="129">
        <v>200000</v>
      </c>
      <c r="S925" s="129">
        <v>5100</v>
      </c>
      <c r="T925" s="128" t="s">
        <v>2948</v>
      </c>
      <c r="U925" s="128" t="s">
        <v>5243</v>
      </c>
      <c r="V925" s="131">
        <v>85215</v>
      </c>
      <c r="W925" s="132">
        <v>85210</v>
      </c>
    </row>
    <row r="926" spans="1:23" ht="30" customHeight="1" x14ac:dyDescent="0.3">
      <c r="A926" s="140">
        <v>852220</v>
      </c>
      <c r="B926" s="123" t="s">
        <v>2735</v>
      </c>
      <c r="C926" s="124" t="s">
        <v>5244</v>
      </c>
      <c r="D926" s="128" t="s">
        <v>2957</v>
      </c>
      <c r="E926" s="124" t="s">
        <v>2736</v>
      </c>
      <c r="F926" s="124"/>
      <c r="G926" s="124" t="s">
        <v>138</v>
      </c>
      <c r="H926" s="124" t="e">
        <v>#N/A</v>
      </c>
      <c r="I926" s="124" t="e">
        <v>#N/A</v>
      </c>
      <c r="J926" s="126">
        <v>85</v>
      </c>
      <c r="K926" s="127">
        <v>8514</v>
      </c>
      <c r="L926" s="124" t="s">
        <v>5239</v>
      </c>
      <c r="M926" s="128" t="s">
        <v>112</v>
      </c>
      <c r="N926" s="128"/>
      <c r="O926" s="129">
        <v>892.28</v>
      </c>
      <c r="P926" s="129">
        <v>2.81</v>
      </c>
      <c r="Q926" s="130">
        <v>8514</v>
      </c>
      <c r="R926" s="129">
        <v>92000</v>
      </c>
      <c r="S926" s="129">
        <v>10500</v>
      </c>
      <c r="T926" s="128" t="s">
        <v>2948</v>
      </c>
      <c r="U926" s="128" t="s">
        <v>5245</v>
      </c>
      <c r="V926" s="131"/>
      <c r="W926" s="132"/>
    </row>
    <row r="927" spans="1:23" ht="30" customHeight="1" x14ac:dyDescent="0.3">
      <c r="A927" s="140">
        <v>852261</v>
      </c>
      <c r="B927" s="123" t="s">
        <v>2737</v>
      </c>
      <c r="C927" s="124" t="s">
        <v>5246</v>
      </c>
      <c r="D927" s="128" t="s">
        <v>2944</v>
      </c>
      <c r="E927" s="124" t="s">
        <v>2738</v>
      </c>
      <c r="F927" s="124"/>
      <c r="G927" s="124" t="s">
        <v>2739</v>
      </c>
      <c r="H927" s="124" t="s">
        <v>5716</v>
      </c>
      <c r="I927" s="124" t="s">
        <v>5730</v>
      </c>
      <c r="J927" s="126">
        <v>85</v>
      </c>
      <c r="K927" s="127">
        <v>8521</v>
      </c>
      <c r="L927" s="124" t="s">
        <v>5242</v>
      </c>
      <c r="M927" s="128" t="s">
        <v>2946</v>
      </c>
      <c r="N927" s="128" t="s">
        <v>4499</v>
      </c>
      <c r="O927" s="129">
        <v>112.64</v>
      </c>
      <c r="P927" s="129">
        <v>1.8</v>
      </c>
      <c r="Q927" s="130">
        <v>8521</v>
      </c>
      <c r="R927" s="129">
        <v>200000</v>
      </c>
      <c r="S927" s="129">
        <v>5100</v>
      </c>
      <c r="T927" s="128" t="s">
        <v>2948</v>
      </c>
      <c r="U927" s="128" t="s">
        <v>5247</v>
      </c>
      <c r="V927" s="131"/>
      <c r="W927" s="132">
        <v>85210</v>
      </c>
    </row>
    <row r="928" spans="1:23" ht="30" customHeight="1" x14ac:dyDescent="0.3">
      <c r="A928" s="140">
        <v>852262</v>
      </c>
      <c r="B928" s="123" t="s">
        <v>2740</v>
      </c>
      <c r="C928" s="124" t="s">
        <v>5248</v>
      </c>
      <c r="D928" s="128" t="s">
        <v>2944</v>
      </c>
      <c r="E928" s="124" t="s">
        <v>2741</v>
      </c>
      <c r="F928" s="124"/>
      <c r="G928" s="124" t="s">
        <v>2742</v>
      </c>
      <c r="H928" s="124" t="s">
        <v>5716</v>
      </c>
      <c r="I928" s="124" t="s">
        <v>5894</v>
      </c>
      <c r="J928" s="126">
        <v>85</v>
      </c>
      <c r="K928" s="127">
        <v>8521</v>
      </c>
      <c r="L928" s="124" t="s">
        <v>5242</v>
      </c>
      <c r="M928" s="128" t="s">
        <v>2946</v>
      </c>
      <c r="N928" s="128" t="s">
        <v>4499</v>
      </c>
      <c r="O928" s="129">
        <v>112.64</v>
      </c>
      <c r="P928" s="129">
        <v>1.8</v>
      </c>
      <c r="Q928" s="130">
        <v>8521</v>
      </c>
      <c r="R928" s="129">
        <v>200000</v>
      </c>
      <c r="S928" s="129">
        <v>5100</v>
      </c>
      <c r="T928" s="128" t="s">
        <v>2948</v>
      </c>
      <c r="U928" s="128" t="s">
        <v>5249</v>
      </c>
      <c r="V928" s="131">
        <v>85215</v>
      </c>
      <c r="W928" s="132">
        <v>85210</v>
      </c>
    </row>
    <row r="929" spans="1:23" ht="30" customHeight="1" x14ac:dyDescent="0.3">
      <c r="A929" s="140">
        <v>852263</v>
      </c>
      <c r="B929" s="123" t="s">
        <v>2743</v>
      </c>
      <c r="C929" s="124" t="s">
        <v>5250</v>
      </c>
      <c r="D929" s="128" t="s">
        <v>2944</v>
      </c>
      <c r="E929" s="124" t="s">
        <v>2744</v>
      </c>
      <c r="F929" s="124" t="s">
        <v>5251</v>
      </c>
      <c r="G929" s="124" t="s">
        <v>138</v>
      </c>
      <c r="H929" s="124" t="e">
        <v>#N/A</v>
      </c>
      <c r="I929" s="124" t="e">
        <v>#N/A</v>
      </c>
      <c r="J929" s="126">
        <v>85</v>
      </c>
      <c r="K929" s="127">
        <v>8522</v>
      </c>
      <c r="L929" s="124" t="s">
        <v>5252</v>
      </c>
      <c r="M929" s="128" t="s">
        <v>2946</v>
      </c>
      <c r="N929" s="128" t="s">
        <v>4499</v>
      </c>
      <c r="O929" s="129">
        <v>30.47</v>
      </c>
      <c r="P929" s="129">
        <v>0.31</v>
      </c>
      <c r="Q929" s="130">
        <v>8522</v>
      </c>
      <c r="R929" s="129">
        <v>200000</v>
      </c>
      <c r="S929" s="129">
        <v>8100</v>
      </c>
      <c r="T929" s="128" t="s">
        <v>2948</v>
      </c>
      <c r="U929" s="128" t="s">
        <v>5253</v>
      </c>
      <c r="V929" s="131" t="s">
        <v>5254</v>
      </c>
      <c r="W929" s="132">
        <v>85121</v>
      </c>
    </row>
    <row r="930" spans="1:23" ht="30" customHeight="1" x14ac:dyDescent="0.3">
      <c r="A930" s="140">
        <v>852267</v>
      </c>
      <c r="B930" s="123" t="s">
        <v>2745</v>
      </c>
      <c r="C930" s="124" t="s">
        <v>5255</v>
      </c>
      <c r="D930" s="128" t="s">
        <v>2944</v>
      </c>
      <c r="E930" s="124" t="s">
        <v>2746</v>
      </c>
      <c r="F930" s="124"/>
      <c r="G930" s="124" t="s">
        <v>2747</v>
      </c>
      <c r="H930" s="124" t="s">
        <v>5716</v>
      </c>
      <c r="I930" s="124" t="s">
        <v>5894</v>
      </c>
      <c r="J930" s="126">
        <v>85</v>
      </c>
      <c r="K930" s="127">
        <v>8521</v>
      </c>
      <c r="L930" s="124" t="s">
        <v>5242</v>
      </c>
      <c r="M930" s="128" t="s">
        <v>2946</v>
      </c>
      <c r="N930" s="128" t="s">
        <v>4499</v>
      </c>
      <c r="O930" s="129">
        <v>112.64</v>
      </c>
      <c r="P930" s="129">
        <v>1.8</v>
      </c>
      <c r="Q930" s="130">
        <v>8521</v>
      </c>
      <c r="R930" s="129">
        <v>200000</v>
      </c>
      <c r="S930" s="129">
        <v>5100</v>
      </c>
      <c r="T930" s="128" t="s">
        <v>2948</v>
      </c>
      <c r="U930" s="128" t="s">
        <v>5256</v>
      </c>
      <c r="V930" s="131">
        <v>85215</v>
      </c>
      <c r="W930" s="132">
        <v>85210</v>
      </c>
    </row>
    <row r="931" spans="1:23" ht="30" customHeight="1" x14ac:dyDescent="0.3">
      <c r="A931" s="140">
        <v>852269</v>
      </c>
      <c r="B931" s="123" t="s">
        <v>2748</v>
      </c>
      <c r="C931" s="124" t="s">
        <v>5257</v>
      </c>
      <c r="D931" s="128" t="s">
        <v>2944</v>
      </c>
      <c r="E931" s="124" t="s">
        <v>5701</v>
      </c>
      <c r="F931" s="124"/>
      <c r="G931" s="124" t="s">
        <v>2749</v>
      </c>
      <c r="H931" s="124" t="s">
        <v>5730</v>
      </c>
      <c r="I931" s="124" t="s">
        <v>5716</v>
      </c>
      <c r="J931" s="126">
        <v>11</v>
      </c>
      <c r="K931" s="127">
        <v>1164</v>
      </c>
      <c r="L931" s="124" t="s">
        <v>2971</v>
      </c>
      <c r="M931" s="128" t="s">
        <v>2946</v>
      </c>
      <c r="N931" s="128"/>
      <c r="O931" s="129">
        <v>159.84</v>
      </c>
      <c r="P931" s="129">
        <v>3.24</v>
      </c>
      <c r="Q931" s="130">
        <v>1164</v>
      </c>
      <c r="R931" s="129">
        <v>46000</v>
      </c>
      <c r="S931" s="129">
        <v>3200</v>
      </c>
      <c r="T931" s="128" t="s">
        <v>2948</v>
      </c>
      <c r="U931" s="128" t="s">
        <v>5258</v>
      </c>
      <c r="V931" s="131"/>
      <c r="W931" s="132">
        <v>11645</v>
      </c>
    </row>
    <row r="932" spans="1:23" ht="30" customHeight="1" x14ac:dyDescent="0.3">
      <c r="A932" s="140">
        <v>852271</v>
      </c>
      <c r="B932" s="123" t="s">
        <v>2750</v>
      </c>
      <c r="C932" s="124" t="s">
        <v>5259</v>
      </c>
      <c r="D932" s="128" t="s">
        <v>2944</v>
      </c>
      <c r="E932" s="124" t="s">
        <v>2751</v>
      </c>
      <c r="F932" s="124" t="s">
        <v>5260</v>
      </c>
      <c r="G932" s="124" t="s">
        <v>2752</v>
      </c>
      <c r="H932" s="124" t="s">
        <v>6043</v>
      </c>
      <c r="I932" s="124" t="s">
        <v>5894</v>
      </c>
      <c r="J932" s="126">
        <v>85</v>
      </c>
      <c r="K932" s="127">
        <v>8521</v>
      </c>
      <c r="L932" s="124" t="s">
        <v>5242</v>
      </c>
      <c r="M932" s="128" t="s">
        <v>2946</v>
      </c>
      <c r="N932" s="128" t="s">
        <v>4499</v>
      </c>
      <c r="O932" s="129">
        <v>112.64</v>
      </c>
      <c r="P932" s="129">
        <v>1.8</v>
      </c>
      <c r="Q932" s="130">
        <v>8521</v>
      </c>
      <c r="R932" s="129">
        <v>200000</v>
      </c>
      <c r="S932" s="129">
        <v>5100</v>
      </c>
      <c r="T932" s="128" t="s">
        <v>2948</v>
      </c>
      <c r="U932" s="128" t="s">
        <v>5261</v>
      </c>
      <c r="V932" s="131">
        <v>85215</v>
      </c>
      <c r="W932" s="132">
        <v>85210</v>
      </c>
    </row>
    <row r="933" spans="1:23" ht="30" customHeight="1" x14ac:dyDescent="0.3">
      <c r="A933" s="140">
        <v>852273</v>
      </c>
      <c r="B933" s="123" t="s">
        <v>2753</v>
      </c>
      <c r="C933" s="124" t="s">
        <v>5262</v>
      </c>
      <c r="D933" s="128" t="s">
        <v>2944</v>
      </c>
      <c r="E933" s="124" t="s">
        <v>2754</v>
      </c>
      <c r="F933" s="124"/>
      <c r="G933" s="124" t="s">
        <v>2755</v>
      </c>
      <c r="H933" s="124" t="s">
        <v>5722</v>
      </c>
      <c r="I933" s="124" t="s">
        <v>5716</v>
      </c>
      <c r="J933" s="126">
        <v>11</v>
      </c>
      <c r="K933" s="127">
        <v>1164</v>
      </c>
      <c r="L933" s="124" t="s">
        <v>2971</v>
      </c>
      <c r="M933" s="128" t="s">
        <v>2946</v>
      </c>
      <c r="N933" s="128"/>
      <c r="O933" s="129">
        <v>159.84</v>
      </c>
      <c r="P933" s="129">
        <v>3.24</v>
      </c>
      <c r="Q933" s="130">
        <v>1164</v>
      </c>
      <c r="R933" s="129">
        <v>46000</v>
      </c>
      <c r="S933" s="129">
        <v>3200</v>
      </c>
      <c r="T933" s="128" t="s">
        <v>2948</v>
      </c>
      <c r="U933" s="128" t="s">
        <v>5263</v>
      </c>
      <c r="V933" s="131"/>
      <c r="W933" s="132">
        <v>11665</v>
      </c>
    </row>
    <row r="934" spans="1:23" ht="30" customHeight="1" x14ac:dyDescent="0.3">
      <c r="A934" s="140">
        <v>852282</v>
      </c>
      <c r="B934" s="123" t="s">
        <v>2756</v>
      </c>
      <c r="C934" s="124" t="s">
        <v>5264</v>
      </c>
      <c r="D934" s="128" t="s">
        <v>2957</v>
      </c>
      <c r="E934" s="124" t="s">
        <v>2757</v>
      </c>
      <c r="F934" s="124" t="s">
        <v>5265</v>
      </c>
      <c r="G934" s="124" t="s">
        <v>2758</v>
      </c>
      <c r="H934" s="124" t="s">
        <v>5716</v>
      </c>
      <c r="I934" s="124" t="s">
        <v>5894</v>
      </c>
      <c r="J934" s="126">
        <v>85</v>
      </c>
      <c r="K934" s="127">
        <v>8525</v>
      </c>
      <c r="L934" s="124" t="s">
        <v>5266</v>
      </c>
      <c r="M934" s="128" t="s">
        <v>2946</v>
      </c>
      <c r="N934" s="128" t="s">
        <v>2947</v>
      </c>
      <c r="O934" s="129">
        <v>3272.06</v>
      </c>
      <c r="P934" s="129">
        <v>53.82</v>
      </c>
      <c r="Q934" s="130">
        <v>8525</v>
      </c>
      <c r="R934" s="129">
        <v>4200</v>
      </c>
      <c r="S934" s="129">
        <v>91</v>
      </c>
      <c r="T934" s="128" t="s">
        <v>2948</v>
      </c>
      <c r="U934" s="128" t="s">
        <v>5267</v>
      </c>
      <c r="V934" s="131">
        <v>85230</v>
      </c>
      <c r="W934" s="132">
        <v>85230</v>
      </c>
    </row>
    <row r="935" spans="1:23" ht="30" customHeight="1" x14ac:dyDescent="0.3">
      <c r="A935" s="140">
        <v>852287</v>
      </c>
      <c r="B935" s="123" t="s">
        <v>2759</v>
      </c>
      <c r="C935" s="124" t="s">
        <v>5268</v>
      </c>
      <c r="D935" s="128" t="s">
        <v>2944</v>
      </c>
      <c r="E935" s="124" t="s">
        <v>2760</v>
      </c>
      <c r="F935" s="124"/>
      <c r="G935" s="124" t="s">
        <v>2761</v>
      </c>
      <c r="H935" s="124" t="s">
        <v>5716</v>
      </c>
      <c r="I935" s="124" t="s">
        <v>5894</v>
      </c>
      <c r="J935" s="126">
        <v>85</v>
      </c>
      <c r="K935" s="127">
        <v>8524</v>
      </c>
      <c r="L935" s="124" t="s">
        <v>5269</v>
      </c>
      <c r="M935" s="128" t="s">
        <v>2946</v>
      </c>
      <c r="N935" s="128"/>
      <c r="O935" s="129">
        <v>186.44</v>
      </c>
      <c r="P935" s="129">
        <v>0.02</v>
      </c>
      <c r="Q935" s="130">
        <v>8524</v>
      </c>
      <c r="R935" s="129">
        <v>200000</v>
      </c>
      <c r="S935" s="129">
        <v>1300</v>
      </c>
      <c r="T935" s="128" t="s">
        <v>3014</v>
      </c>
      <c r="U935" s="128" t="s">
        <v>5270</v>
      </c>
      <c r="V935" s="131" t="s">
        <v>5271</v>
      </c>
      <c r="W935" s="132">
        <v>85220</v>
      </c>
    </row>
    <row r="936" spans="1:23" ht="30" customHeight="1" x14ac:dyDescent="0.3">
      <c r="A936" s="140">
        <v>852289</v>
      </c>
      <c r="B936" s="123" t="s">
        <v>2762</v>
      </c>
      <c r="C936" s="124" t="s">
        <v>2762</v>
      </c>
      <c r="D936" s="128" t="s">
        <v>2944</v>
      </c>
      <c r="E936" s="124" t="s">
        <v>2763</v>
      </c>
      <c r="F936" s="124" t="s">
        <v>5272</v>
      </c>
      <c r="G936" s="124" t="s">
        <v>2764</v>
      </c>
      <c r="H936" s="124" t="s">
        <v>5716</v>
      </c>
      <c r="I936" s="124" t="s">
        <v>5894</v>
      </c>
      <c r="J936" s="126">
        <v>85</v>
      </c>
      <c r="K936" s="127">
        <v>8524</v>
      </c>
      <c r="L936" s="124" t="s">
        <v>5269</v>
      </c>
      <c r="M936" s="128" t="s">
        <v>2946</v>
      </c>
      <c r="N936" s="128"/>
      <c r="O936" s="129">
        <v>186.44</v>
      </c>
      <c r="P936" s="129">
        <v>0.02</v>
      </c>
      <c r="Q936" s="130">
        <v>8524</v>
      </c>
      <c r="R936" s="129">
        <v>200000</v>
      </c>
      <c r="S936" s="129">
        <v>1300</v>
      </c>
      <c r="T936" s="128" t="s">
        <v>3014</v>
      </c>
      <c r="U936" s="128" t="s">
        <v>5273</v>
      </c>
      <c r="V936" s="131" t="s">
        <v>5274</v>
      </c>
      <c r="W936" s="132">
        <v>85220</v>
      </c>
    </row>
    <row r="937" spans="1:23" ht="30" customHeight="1" x14ac:dyDescent="0.3">
      <c r="A937" s="140">
        <v>852301</v>
      </c>
      <c r="B937" s="123" t="s">
        <v>2765</v>
      </c>
      <c r="C937" s="124" t="s">
        <v>5275</v>
      </c>
      <c r="D937" s="128" t="s">
        <v>2944</v>
      </c>
      <c r="E937" s="124" t="s">
        <v>2766</v>
      </c>
      <c r="F937" s="124"/>
      <c r="G937" s="124" t="s">
        <v>2767</v>
      </c>
      <c r="H937" s="124" t="s">
        <v>5730</v>
      </c>
      <c r="I937" s="124" t="s">
        <v>5716</v>
      </c>
      <c r="J937" s="126">
        <v>85</v>
      </c>
      <c r="K937" s="127">
        <v>8523</v>
      </c>
      <c r="L937" s="124" t="s">
        <v>5276</v>
      </c>
      <c r="M937" s="128" t="s">
        <v>2946</v>
      </c>
      <c r="N937" s="128" t="s">
        <v>4499</v>
      </c>
      <c r="O937" s="129">
        <v>78.03</v>
      </c>
      <c r="P937" s="129">
        <v>1.54</v>
      </c>
      <c r="Q937" s="130">
        <v>8523</v>
      </c>
      <c r="R937" s="129">
        <v>400000</v>
      </c>
      <c r="S937" s="129">
        <v>10000</v>
      </c>
      <c r="T937" s="128" t="s">
        <v>2948</v>
      </c>
      <c r="U937" s="128" t="s">
        <v>5277</v>
      </c>
      <c r="V937" s="131" t="s">
        <v>5278</v>
      </c>
      <c r="W937" s="132">
        <v>85122</v>
      </c>
    </row>
    <row r="938" spans="1:23" ht="30" customHeight="1" x14ac:dyDescent="0.3">
      <c r="A938" s="140">
        <v>852400</v>
      </c>
      <c r="B938" s="123" t="s">
        <v>2768</v>
      </c>
      <c r="C938" s="124" t="s">
        <v>4270</v>
      </c>
      <c r="D938" s="128" t="s">
        <v>2944</v>
      </c>
      <c r="E938" s="124" t="s">
        <v>5702</v>
      </c>
      <c r="F938" s="124"/>
      <c r="G938" s="124" t="s">
        <v>138</v>
      </c>
      <c r="H938" s="124" t="e">
        <v>#N/A</v>
      </c>
      <c r="I938" s="124" t="e">
        <v>#N/A</v>
      </c>
      <c r="J938" s="126">
        <v>85</v>
      </c>
      <c r="K938" s="127">
        <v>8526</v>
      </c>
      <c r="L938" s="124" t="s">
        <v>3135</v>
      </c>
      <c r="M938" s="128" t="s">
        <v>2946</v>
      </c>
      <c r="N938" s="128"/>
      <c r="O938" s="129">
        <v>76.33</v>
      </c>
      <c r="P938" s="129">
        <v>1.8</v>
      </c>
      <c r="Q938" s="130">
        <v>8526</v>
      </c>
      <c r="R938" s="129">
        <v>160000</v>
      </c>
      <c r="S938" s="129">
        <v>530</v>
      </c>
      <c r="T938" s="128" t="s">
        <v>2948</v>
      </c>
      <c r="U938" s="128" t="s">
        <v>5279</v>
      </c>
      <c r="V938" s="131"/>
      <c r="W938" s="132">
        <v>85240</v>
      </c>
    </row>
    <row r="939" spans="1:23" ht="30" customHeight="1" x14ac:dyDescent="0.3">
      <c r="A939" s="140">
        <v>853101</v>
      </c>
      <c r="B939" s="123" t="s">
        <v>2769</v>
      </c>
      <c r="C939" s="124" t="s">
        <v>2769</v>
      </c>
      <c r="D939" s="128" t="s">
        <v>2957</v>
      </c>
      <c r="E939" s="124" t="s">
        <v>2770</v>
      </c>
      <c r="F939" s="124" t="s">
        <v>5280</v>
      </c>
      <c r="G939" s="124" t="s">
        <v>2771</v>
      </c>
      <c r="H939" s="124" t="s">
        <v>5716</v>
      </c>
      <c r="I939" s="124" t="s">
        <v>6039</v>
      </c>
      <c r="J939" s="126">
        <v>85</v>
      </c>
      <c r="K939" s="127">
        <v>8531</v>
      </c>
      <c r="L939" s="124" t="s">
        <v>5281</v>
      </c>
      <c r="M939" s="128" t="s">
        <v>112</v>
      </c>
      <c r="N939" s="128" t="s">
        <v>4499</v>
      </c>
      <c r="O939" s="129">
        <v>65</v>
      </c>
      <c r="P939" s="129">
        <v>0.71</v>
      </c>
      <c r="Q939" s="130">
        <v>8531</v>
      </c>
      <c r="R939" s="129">
        <v>1000000</v>
      </c>
      <c r="S939" s="129">
        <v>34000</v>
      </c>
      <c r="T939" s="128"/>
      <c r="U939" s="128" t="s">
        <v>5282</v>
      </c>
      <c r="V939" s="131">
        <v>85218</v>
      </c>
      <c r="W939" s="132" t="s">
        <v>5283</v>
      </c>
    </row>
    <row r="940" spans="1:23" ht="30" customHeight="1" x14ac:dyDescent="0.3">
      <c r="A940" s="140">
        <v>860612</v>
      </c>
      <c r="B940" s="123" t="s">
        <v>2772</v>
      </c>
      <c r="C940" s="124" t="s">
        <v>5284</v>
      </c>
      <c r="D940" s="128" t="s">
        <v>2957</v>
      </c>
      <c r="E940" s="124" t="s">
        <v>2773</v>
      </c>
      <c r="F940" s="124"/>
      <c r="G940" s="124" t="s">
        <v>2774</v>
      </c>
      <c r="H940" s="124" t="s">
        <v>5716</v>
      </c>
      <c r="I940" s="124" t="s">
        <v>2973</v>
      </c>
      <c r="J940" s="126">
        <v>86</v>
      </c>
      <c r="K940" s="127">
        <v>8611</v>
      </c>
      <c r="L940" s="124" t="s">
        <v>5285</v>
      </c>
      <c r="M940" s="128" t="s">
        <v>2947</v>
      </c>
      <c r="N940" s="128"/>
      <c r="O940" s="129">
        <v>16736.09</v>
      </c>
      <c r="P940" s="129">
        <v>236.04</v>
      </c>
      <c r="Q940" s="130">
        <v>8611</v>
      </c>
      <c r="R940" s="129">
        <v>2300</v>
      </c>
      <c r="S940" s="129">
        <v>210</v>
      </c>
      <c r="T940" s="128" t="s">
        <v>2948</v>
      </c>
      <c r="U940" s="128" t="s">
        <v>5286</v>
      </c>
      <c r="V940" s="131">
        <v>86110</v>
      </c>
      <c r="W940" s="132">
        <v>86030</v>
      </c>
    </row>
    <row r="941" spans="1:23" ht="30" customHeight="1" x14ac:dyDescent="0.3">
      <c r="A941" s="140">
        <v>860616</v>
      </c>
      <c r="B941" s="123" t="s">
        <v>2775</v>
      </c>
      <c r="C941" s="124" t="s">
        <v>5287</v>
      </c>
      <c r="D941" s="128" t="s">
        <v>2957</v>
      </c>
      <c r="E941" s="124" t="s">
        <v>2776</v>
      </c>
      <c r="F941" s="124"/>
      <c r="G941" s="124" t="s">
        <v>2777</v>
      </c>
      <c r="H941" s="124" t="s">
        <v>5716</v>
      </c>
      <c r="I941" s="124" t="s">
        <v>2973</v>
      </c>
      <c r="J941" s="126">
        <v>73</v>
      </c>
      <c r="K941" s="127">
        <v>7384</v>
      </c>
      <c r="L941" s="124" t="s">
        <v>4626</v>
      </c>
      <c r="M941" s="128" t="s">
        <v>112</v>
      </c>
      <c r="N941" s="128"/>
      <c r="O941" s="129">
        <v>66.290000000000006</v>
      </c>
      <c r="P941" s="129">
        <v>0.67</v>
      </c>
      <c r="Q941" s="130">
        <v>7384</v>
      </c>
      <c r="R941" s="129">
        <v>15000</v>
      </c>
      <c r="S941" s="129">
        <v>300</v>
      </c>
      <c r="T941" s="128" t="s">
        <v>2948</v>
      </c>
      <c r="U941" s="128" t="s">
        <v>5288</v>
      </c>
      <c r="V941" s="131">
        <v>73070</v>
      </c>
      <c r="W941" s="132">
        <v>73066</v>
      </c>
    </row>
    <row r="942" spans="1:23" ht="30" customHeight="1" x14ac:dyDescent="0.3">
      <c r="A942" s="140">
        <v>860617</v>
      </c>
      <c r="B942" s="123" t="s">
        <v>2778</v>
      </c>
      <c r="C942" s="124" t="s">
        <v>5289</v>
      </c>
      <c r="D942" s="128" t="s">
        <v>2944</v>
      </c>
      <c r="E942" s="124" t="s">
        <v>2779</v>
      </c>
      <c r="F942" s="124"/>
      <c r="G942" s="124" t="s">
        <v>2780</v>
      </c>
      <c r="H942" s="124" t="s">
        <v>5716</v>
      </c>
      <c r="I942" s="124" t="s">
        <v>2973</v>
      </c>
      <c r="J942" s="126">
        <v>86</v>
      </c>
      <c r="K942" s="127">
        <v>8601</v>
      </c>
      <c r="L942" s="124" t="s">
        <v>5290</v>
      </c>
      <c r="M942" s="128" t="s">
        <v>3194</v>
      </c>
      <c r="N942" s="128"/>
      <c r="O942" s="129">
        <v>3091202.17</v>
      </c>
      <c r="P942" s="129">
        <v>13272.83</v>
      </c>
      <c r="Q942" s="130">
        <v>8601</v>
      </c>
      <c r="R942" s="129">
        <v>105</v>
      </c>
      <c r="S942" s="129">
        <v>4</v>
      </c>
      <c r="T942" s="128" t="s">
        <v>3014</v>
      </c>
      <c r="U942" s="128" t="s">
        <v>5291</v>
      </c>
      <c r="V942" s="131">
        <v>86010</v>
      </c>
      <c r="W942" s="132">
        <v>86010</v>
      </c>
    </row>
    <row r="943" spans="1:23" ht="30" customHeight="1" x14ac:dyDescent="0.3">
      <c r="A943" s="140">
        <v>871101</v>
      </c>
      <c r="B943" s="123" t="s">
        <v>2781</v>
      </c>
      <c r="C943" s="124" t="s">
        <v>2781</v>
      </c>
      <c r="D943" s="128" t="s">
        <v>2944</v>
      </c>
      <c r="E943" s="124" t="s">
        <v>2782</v>
      </c>
      <c r="F943" s="124" t="s">
        <v>5292</v>
      </c>
      <c r="G943" s="124" t="s">
        <v>138</v>
      </c>
      <c r="H943" s="124" t="e">
        <v>#N/A</v>
      </c>
      <c r="I943" s="124" t="e">
        <v>#N/A</v>
      </c>
      <c r="J943" s="126">
        <v>87</v>
      </c>
      <c r="K943" s="127">
        <v>8711</v>
      </c>
      <c r="L943" s="124" t="s">
        <v>5293</v>
      </c>
      <c r="M943" s="128" t="s">
        <v>2947</v>
      </c>
      <c r="N943" s="128"/>
      <c r="O943" s="129">
        <v>159.54</v>
      </c>
      <c r="P943" s="129">
        <v>0.04</v>
      </c>
      <c r="Q943" s="130">
        <v>8711</v>
      </c>
      <c r="R943" s="129">
        <v>140000</v>
      </c>
      <c r="S943" s="129">
        <v>1700</v>
      </c>
      <c r="T943" s="128" t="s">
        <v>3014</v>
      </c>
      <c r="U943" s="128" t="s">
        <v>5294</v>
      </c>
      <c r="V943" s="131">
        <v>87120</v>
      </c>
      <c r="W943" s="132">
        <v>87120</v>
      </c>
    </row>
    <row r="944" spans="1:23" ht="30" customHeight="1" x14ac:dyDescent="0.3">
      <c r="A944" s="140">
        <v>871150</v>
      </c>
      <c r="B944" s="123" t="s">
        <v>2783</v>
      </c>
      <c r="C944" s="124" t="s">
        <v>5295</v>
      </c>
      <c r="D944" s="128" t="s">
        <v>2957</v>
      </c>
      <c r="E944" s="124" t="s">
        <v>5703</v>
      </c>
      <c r="F944" s="124"/>
      <c r="G944" s="124" t="s">
        <v>138</v>
      </c>
      <c r="H944" s="124" t="e">
        <v>#N/A</v>
      </c>
      <c r="I944" s="124" t="e">
        <v>#N/A</v>
      </c>
      <c r="J944" s="126">
        <v>84</v>
      </c>
      <c r="K944" s="127">
        <v>8452</v>
      </c>
      <c r="L944" s="124" t="s">
        <v>5296</v>
      </c>
      <c r="M944" s="128" t="s">
        <v>5091</v>
      </c>
      <c r="N944" s="128"/>
      <c r="O944" s="129">
        <v>85.35</v>
      </c>
      <c r="P944" s="129">
        <v>5.27</v>
      </c>
      <c r="Q944" s="130">
        <v>8452</v>
      </c>
      <c r="R944" s="129">
        <v>8000</v>
      </c>
      <c r="S944" s="129">
        <v>800</v>
      </c>
      <c r="T944" s="128" t="s">
        <v>2948</v>
      </c>
      <c r="U944" s="128" t="s">
        <v>5297</v>
      </c>
      <c r="V944" s="131"/>
      <c r="W944" s="132">
        <v>87115</v>
      </c>
    </row>
    <row r="945" spans="1:23" ht="30" customHeight="1" x14ac:dyDescent="0.3">
      <c r="A945" s="140">
        <v>871183</v>
      </c>
      <c r="B945" s="123" t="s">
        <v>2784</v>
      </c>
      <c r="C945" s="124" t="s">
        <v>5298</v>
      </c>
      <c r="D945" s="128" t="s">
        <v>2944</v>
      </c>
      <c r="E945" s="124" t="s">
        <v>2785</v>
      </c>
      <c r="F945" s="124"/>
      <c r="G945" s="124" t="s">
        <v>2786</v>
      </c>
      <c r="H945" s="124" t="s">
        <v>5716</v>
      </c>
      <c r="I945" s="124" t="s">
        <v>5894</v>
      </c>
      <c r="J945" s="126">
        <v>83</v>
      </c>
      <c r="K945" s="127">
        <v>8321</v>
      </c>
      <c r="L945" s="124" t="s">
        <v>5122</v>
      </c>
      <c r="M945" s="128" t="s">
        <v>2947</v>
      </c>
      <c r="N945" s="128"/>
      <c r="O945" s="129">
        <v>176.9</v>
      </c>
      <c r="P945" s="129">
        <v>1.1200000000000001</v>
      </c>
      <c r="Q945" s="130">
        <v>8321</v>
      </c>
      <c r="R945" s="129">
        <v>500000</v>
      </c>
      <c r="S945" s="129">
        <v>4000</v>
      </c>
      <c r="T945" s="128" t="s">
        <v>3014</v>
      </c>
      <c r="U945" s="128" t="s">
        <v>5299</v>
      </c>
      <c r="V945" s="131">
        <v>87110</v>
      </c>
      <c r="W945" s="132">
        <v>87110</v>
      </c>
    </row>
    <row r="946" spans="1:23" ht="30" customHeight="1" x14ac:dyDescent="0.3">
      <c r="A946" s="140">
        <v>871185</v>
      </c>
      <c r="B946" s="123" t="s">
        <v>2787</v>
      </c>
      <c r="C946" s="124" t="s">
        <v>5300</v>
      </c>
      <c r="D946" s="128" t="s">
        <v>2957</v>
      </c>
      <c r="E946" s="124" t="s">
        <v>2788</v>
      </c>
      <c r="F946" s="124"/>
      <c r="G946" s="124" t="s">
        <v>2789</v>
      </c>
      <c r="H946" s="124" t="s">
        <v>5716</v>
      </c>
      <c r="I946" s="124" t="s">
        <v>5894</v>
      </c>
      <c r="J946" s="126">
        <v>89</v>
      </c>
      <c r="K946" s="127">
        <v>8924</v>
      </c>
      <c r="L946" s="124" t="s">
        <v>5057</v>
      </c>
      <c r="M946" s="128" t="s">
        <v>3006</v>
      </c>
      <c r="N946" s="128"/>
      <c r="O946" s="129">
        <v>15600.1</v>
      </c>
      <c r="P946" s="129">
        <v>950.51</v>
      </c>
      <c r="Q946" s="130">
        <v>8924</v>
      </c>
      <c r="R946" s="129">
        <v>1</v>
      </c>
      <c r="S946" s="129">
        <v>1</v>
      </c>
      <c r="T946" s="128" t="s">
        <v>2948</v>
      </c>
      <c r="U946" s="128" t="s">
        <v>5301</v>
      </c>
      <c r="V946" s="131"/>
      <c r="W946" s="132"/>
    </row>
    <row r="947" spans="1:23" ht="30" customHeight="1" x14ac:dyDescent="0.3">
      <c r="A947" s="140">
        <v>871187</v>
      </c>
      <c r="B947" s="123" t="s">
        <v>2790</v>
      </c>
      <c r="C947" s="124" t="s">
        <v>2790</v>
      </c>
      <c r="D947" s="128" t="s">
        <v>2957</v>
      </c>
      <c r="E947" s="124" t="s">
        <v>2791</v>
      </c>
      <c r="F947" s="124"/>
      <c r="G947" s="124" t="s">
        <v>2792</v>
      </c>
      <c r="H947" s="124" t="s">
        <v>5716</v>
      </c>
      <c r="I947" s="124" t="s">
        <v>5894</v>
      </c>
      <c r="J947" s="126">
        <v>87</v>
      </c>
      <c r="K947" s="127">
        <v>8712</v>
      </c>
      <c r="L947" s="124" t="s">
        <v>5302</v>
      </c>
      <c r="M947" s="128" t="s">
        <v>2947</v>
      </c>
      <c r="N947" s="128"/>
      <c r="O947" s="129">
        <v>386.56</v>
      </c>
      <c r="P947" s="129">
        <v>0.86</v>
      </c>
      <c r="Q947" s="130">
        <v>8712</v>
      </c>
      <c r="R947" s="129">
        <v>15000</v>
      </c>
      <c r="S947" s="129">
        <v>400</v>
      </c>
      <c r="T947" s="128" t="s">
        <v>3014</v>
      </c>
      <c r="U947" s="128" t="s">
        <v>5303</v>
      </c>
      <c r="V947" s="131">
        <v>87150</v>
      </c>
      <c r="W947" s="132">
        <v>87135</v>
      </c>
    </row>
    <row r="948" spans="1:23" ht="30" customHeight="1" x14ac:dyDescent="0.3">
      <c r="A948" s="140">
        <v>871401</v>
      </c>
      <c r="B948" s="123" t="s">
        <v>2793</v>
      </c>
      <c r="C948" s="124" t="s">
        <v>2793</v>
      </c>
      <c r="D948" s="128" t="s">
        <v>2957</v>
      </c>
      <c r="E948" s="124" t="s">
        <v>2794</v>
      </c>
      <c r="F948" s="124" t="s">
        <v>5304</v>
      </c>
      <c r="G948" s="124" t="s">
        <v>138</v>
      </c>
      <c r="H948" s="124" t="e">
        <v>#N/A</v>
      </c>
      <c r="I948" s="124" t="e">
        <v>#N/A</v>
      </c>
      <c r="J948" s="126">
        <v>87</v>
      </c>
      <c r="K948" s="127">
        <v>8714</v>
      </c>
      <c r="L948" s="124" t="s">
        <v>5305</v>
      </c>
      <c r="M948" s="128" t="s">
        <v>2947</v>
      </c>
      <c r="N948" s="128"/>
      <c r="O948" s="129">
        <v>979.63</v>
      </c>
      <c r="P948" s="129">
        <v>10.85</v>
      </c>
      <c r="Q948" s="130">
        <v>8714</v>
      </c>
      <c r="R948" s="129">
        <v>18000</v>
      </c>
      <c r="S948" s="129">
        <v>930</v>
      </c>
      <c r="T948" s="128" t="s">
        <v>2948</v>
      </c>
      <c r="U948" s="128" t="s">
        <v>5306</v>
      </c>
      <c r="V948" s="131">
        <v>87140</v>
      </c>
      <c r="W948" s="132">
        <v>87125</v>
      </c>
    </row>
    <row r="949" spans="1:23" ht="30" customHeight="1" x14ac:dyDescent="0.3">
      <c r="A949" s="140">
        <v>871421</v>
      </c>
      <c r="B949" s="123" t="s">
        <v>2795</v>
      </c>
      <c r="C949" s="124" t="s">
        <v>2795</v>
      </c>
      <c r="D949" s="128" t="s">
        <v>2957</v>
      </c>
      <c r="E949" s="124" t="s">
        <v>2796</v>
      </c>
      <c r="F949" s="124"/>
      <c r="G949" s="124" t="s">
        <v>138</v>
      </c>
      <c r="H949" s="124" t="e">
        <v>#N/A</v>
      </c>
      <c r="I949" s="124" t="e">
        <v>#N/A</v>
      </c>
      <c r="J949" s="126">
        <v>87</v>
      </c>
      <c r="K949" s="127">
        <v>8714</v>
      </c>
      <c r="L949" s="124" t="s">
        <v>5305</v>
      </c>
      <c r="M949" s="128" t="s">
        <v>2947</v>
      </c>
      <c r="N949" s="128"/>
      <c r="O949" s="129">
        <v>979.63</v>
      </c>
      <c r="P949" s="129">
        <v>10.85</v>
      </c>
      <c r="Q949" s="130">
        <v>8714</v>
      </c>
      <c r="R949" s="129">
        <v>18000</v>
      </c>
      <c r="S949" s="129">
        <v>930</v>
      </c>
      <c r="T949" s="128" t="s">
        <v>2948</v>
      </c>
      <c r="U949" s="128" t="s">
        <v>5307</v>
      </c>
      <c r="V949" s="131">
        <v>16430</v>
      </c>
      <c r="W949" s="132" t="s">
        <v>5308</v>
      </c>
    </row>
    <row r="950" spans="1:23" ht="30" customHeight="1" x14ac:dyDescent="0.3">
      <c r="A950" s="140">
        <v>872245</v>
      </c>
      <c r="B950" s="123" t="s">
        <v>2797</v>
      </c>
      <c r="C950" s="124" t="s">
        <v>5309</v>
      </c>
      <c r="D950" s="128" t="s">
        <v>2944</v>
      </c>
      <c r="E950" s="124" t="s">
        <v>2798</v>
      </c>
      <c r="F950" s="124" t="s">
        <v>5310</v>
      </c>
      <c r="G950" s="124" t="s">
        <v>2799</v>
      </c>
      <c r="H950" s="124" t="s">
        <v>5964</v>
      </c>
      <c r="I950" s="124" t="s">
        <v>5716</v>
      </c>
      <c r="J950" s="126">
        <v>87</v>
      </c>
      <c r="K950" s="127">
        <v>8721</v>
      </c>
      <c r="L950" s="124" t="s">
        <v>5311</v>
      </c>
      <c r="M950" s="128" t="s">
        <v>2947</v>
      </c>
      <c r="N950" s="128"/>
      <c r="O950" s="129">
        <v>123.21</v>
      </c>
      <c r="P950" s="129">
        <v>1.38</v>
      </c>
      <c r="Q950" s="130">
        <v>8721</v>
      </c>
      <c r="R950" s="129">
        <v>280000</v>
      </c>
      <c r="S950" s="129">
        <v>1700</v>
      </c>
      <c r="T950" s="128" t="s">
        <v>3014</v>
      </c>
      <c r="U950" s="128" t="s">
        <v>5312</v>
      </c>
      <c r="V950" s="131" t="s">
        <v>5313</v>
      </c>
      <c r="W950" s="132">
        <v>87210</v>
      </c>
    </row>
    <row r="951" spans="1:23" ht="30" customHeight="1" x14ac:dyDescent="0.3">
      <c r="A951" s="140">
        <v>872247</v>
      </c>
      <c r="B951" s="123" t="s">
        <v>2800</v>
      </c>
      <c r="C951" s="124" t="s">
        <v>5314</v>
      </c>
      <c r="D951" s="128" t="s">
        <v>2944</v>
      </c>
      <c r="E951" s="124" t="s">
        <v>2801</v>
      </c>
      <c r="F951" s="124" t="s">
        <v>6044</v>
      </c>
      <c r="G951" s="124" t="s">
        <v>2802</v>
      </c>
      <c r="H951" s="124" t="s">
        <v>5964</v>
      </c>
      <c r="I951" s="124" t="s">
        <v>5716</v>
      </c>
      <c r="J951" s="126">
        <v>87</v>
      </c>
      <c r="K951" s="127">
        <v>8722</v>
      </c>
      <c r="L951" s="124" t="s">
        <v>5315</v>
      </c>
      <c r="M951" s="128" t="s">
        <v>2947</v>
      </c>
      <c r="N951" s="128"/>
      <c r="O951" s="129">
        <v>140.25</v>
      </c>
      <c r="P951" s="129">
        <v>5.05</v>
      </c>
      <c r="Q951" s="130">
        <v>8722</v>
      </c>
      <c r="R951" s="129">
        <v>250000</v>
      </c>
      <c r="S951" s="129">
        <v>2100</v>
      </c>
      <c r="T951" s="128" t="s">
        <v>3014</v>
      </c>
      <c r="U951" s="128" t="s">
        <v>5316</v>
      </c>
      <c r="V951" s="131">
        <v>87224</v>
      </c>
      <c r="W951" s="132">
        <v>87211</v>
      </c>
    </row>
    <row r="952" spans="1:23" ht="30" customHeight="1" x14ac:dyDescent="0.3">
      <c r="A952" s="140">
        <v>872248</v>
      </c>
      <c r="B952" s="123" t="s">
        <v>2803</v>
      </c>
      <c r="C952" s="124" t="s">
        <v>5317</v>
      </c>
      <c r="D952" s="128" t="s">
        <v>2944</v>
      </c>
      <c r="E952" s="124" t="s">
        <v>2804</v>
      </c>
      <c r="F952" s="124" t="s">
        <v>5318</v>
      </c>
      <c r="G952" s="124" t="s">
        <v>2805</v>
      </c>
      <c r="H952" s="124" t="s">
        <v>5964</v>
      </c>
      <c r="I952" s="124" t="s">
        <v>5716</v>
      </c>
      <c r="J952" s="126">
        <v>87</v>
      </c>
      <c r="K952" s="127">
        <v>8721</v>
      </c>
      <c r="L952" s="124" t="s">
        <v>5311</v>
      </c>
      <c r="M952" s="128" t="s">
        <v>2947</v>
      </c>
      <c r="N952" s="128"/>
      <c r="O952" s="129">
        <v>123.21</v>
      </c>
      <c r="P952" s="129">
        <v>1.38</v>
      </c>
      <c r="Q952" s="130">
        <v>8721</v>
      </c>
      <c r="R952" s="129">
        <v>280000</v>
      </c>
      <c r="S952" s="129">
        <v>1700</v>
      </c>
      <c r="T952" s="128" t="s">
        <v>3014</v>
      </c>
      <c r="U952" s="128" t="s">
        <v>5319</v>
      </c>
      <c r="V952" s="131" t="s">
        <v>5313</v>
      </c>
      <c r="W952" s="132">
        <v>87215</v>
      </c>
    </row>
    <row r="953" spans="1:23" ht="30" customHeight="1" x14ac:dyDescent="0.3">
      <c r="A953" s="140">
        <v>872249</v>
      </c>
      <c r="B953" s="123" t="s">
        <v>2806</v>
      </c>
      <c r="C953" s="124" t="s">
        <v>2806</v>
      </c>
      <c r="D953" s="128" t="s">
        <v>2944</v>
      </c>
      <c r="E953" s="124" t="s">
        <v>5704</v>
      </c>
      <c r="F953" s="124"/>
      <c r="G953" s="124" t="s">
        <v>138</v>
      </c>
      <c r="H953" s="124" t="e">
        <v>#N/A</v>
      </c>
      <c r="I953" s="124" t="e">
        <v>#N/A</v>
      </c>
      <c r="J953" s="126">
        <v>87</v>
      </c>
      <c r="K953" s="127">
        <v>8721</v>
      </c>
      <c r="L953" s="124" t="s">
        <v>5311</v>
      </c>
      <c r="M953" s="128" t="s">
        <v>2947</v>
      </c>
      <c r="N953" s="128"/>
      <c r="O953" s="129">
        <v>123.21</v>
      </c>
      <c r="P953" s="129">
        <v>1.38</v>
      </c>
      <c r="Q953" s="130">
        <v>8721</v>
      </c>
      <c r="R953" s="129">
        <v>280000</v>
      </c>
      <c r="S953" s="129">
        <v>1700</v>
      </c>
      <c r="T953" s="128" t="s">
        <v>3014</v>
      </c>
      <c r="U953" s="128" t="s">
        <v>2806</v>
      </c>
      <c r="V953" s="131"/>
      <c r="W953" s="132"/>
    </row>
    <row r="954" spans="1:23" ht="30" customHeight="1" x14ac:dyDescent="0.3">
      <c r="A954" s="140">
        <v>872300</v>
      </c>
      <c r="B954" s="123" t="s">
        <v>2807</v>
      </c>
      <c r="C954" s="124" t="s">
        <v>5320</v>
      </c>
      <c r="D954" s="128" t="s">
        <v>2957</v>
      </c>
      <c r="E954" s="124" t="s">
        <v>2808</v>
      </c>
      <c r="F954" s="124" t="s">
        <v>5321</v>
      </c>
      <c r="G954" s="124" t="s">
        <v>138</v>
      </c>
      <c r="H954" s="124" t="e">
        <v>#N/A</v>
      </c>
      <c r="I954" s="124" t="e">
        <v>#N/A</v>
      </c>
      <c r="J954" s="126">
        <v>14</v>
      </c>
      <c r="K954" s="127">
        <v>1458</v>
      </c>
      <c r="L954" s="124" t="s">
        <v>5322</v>
      </c>
      <c r="M954" s="128" t="s">
        <v>3006</v>
      </c>
      <c r="N954" s="128"/>
      <c r="O954" s="129">
        <v>104442.27</v>
      </c>
      <c r="P954" s="129">
        <v>9091.7199999999993</v>
      </c>
      <c r="Q954" s="130">
        <v>1458</v>
      </c>
      <c r="R954" s="129">
        <v>22</v>
      </c>
      <c r="S954" s="129">
        <v>3</v>
      </c>
      <c r="T954" s="128" t="s">
        <v>2948</v>
      </c>
      <c r="U954" s="128" t="s">
        <v>5323</v>
      </c>
      <c r="V954" s="131">
        <v>87230</v>
      </c>
      <c r="W954" s="132">
        <v>87230</v>
      </c>
    </row>
    <row r="955" spans="1:23" ht="30" customHeight="1" x14ac:dyDescent="0.3">
      <c r="A955" s="140">
        <v>872845</v>
      </c>
      <c r="B955" s="123" t="s">
        <v>2809</v>
      </c>
      <c r="C955" s="124" t="s">
        <v>5324</v>
      </c>
      <c r="D955" s="128" t="s">
        <v>2957</v>
      </c>
      <c r="E955" s="124" t="s">
        <v>2810</v>
      </c>
      <c r="F955" s="124"/>
      <c r="G955" s="124" t="s">
        <v>2811</v>
      </c>
      <c r="H955" s="124" t="s">
        <v>5964</v>
      </c>
      <c r="I955" s="124" t="s">
        <v>5716</v>
      </c>
      <c r="J955" s="126">
        <v>14</v>
      </c>
      <c r="K955" s="127">
        <v>1499</v>
      </c>
      <c r="L955" s="124" t="s">
        <v>3377</v>
      </c>
      <c r="M955" s="128" t="s">
        <v>3006</v>
      </c>
      <c r="N955" s="128"/>
      <c r="O955" s="129">
        <v>207179.49</v>
      </c>
      <c r="P955" s="129">
        <v>233.85</v>
      </c>
      <c r="Q955" s="130">
        <v>1499</v>
      </c>
      <c r="R955" s="129">
        <v>35</v>
      </c>
      <c r="S955" s="129">
        <v>1</v>
      </c>
      <c r="T955" s="128" t="s">
        <v>2948</v>
      </c>
      <c r="U955" s="128" t="s">
        <v>5325</v>
      </c>
      <c r="V955" s="131">
        <v>14940</v>
      </c>
      <c r="W955" s="132"/>
    </row>
    <row r="956" spans="1:23" ht="30" customHeight="1" x14ac:dyDescent="0.3">
      <c r="A956" s="140">
        <v>872911</v>
      </c>
      <c r="B956" s="123" t="s">
        <v>2812</v>
      </c>
      <c r="C956" s="124" t="s">
        <v>5326</v>
      </c>
      <c r="D956" s="128" t="s">
        <v>2957</v>
      </c>
      <c r="E956" s="124" t="s">
        <v>2813</v>
      </c>
      <c r="F956" s="124" t="s">
        <v>6045</v>
      </c>
      <c r="G956" s="124" t="s">
        <v>2814</v>
      </c>
      <c r="H956" s="124" t="s">
        <v>5964</v>
      </c>
      <c r="I956" s="124" t="s">
        <v>5716</v>
      </c>
      <c r="J956" s="126">
        <v>14</v>
      </c>
      <c r="K956" s="127">
        <v>1495</v>
      </c>
      <c r="L956" s="124" t="s">
        <v>5327</v>
      </c>
      <c r="M956" s="128" t="s">
        <v>3006</v>
      </c>
      <c r="N956" s="128"/>
      <c r="O956" s="129">
        <v>44583.68</v>
      </c>
      <c r="P956" s="129">
        <v>188.93</v>
      </c>
      <c r="Q956" s="130">
        <v>1495</v>
      </c>
      <c r="R956" s="129">
        <v>220</v>
      </c>
      <c r="S956" s="129">
        <v>13</v>
      </c>
      <c r="T956" s="128" t="s">
        <v>3014</v>
      </c>
      <c r="U956" s="128" t="s">
        <v>5328</v>
      </c>
      <c r="V956" s="131">
        <v>14915</v>
      </c>
      <c r="W956" s="132" t="s">
        <v>6046</v>
      </c>
    </row>
    <row r="957" spans="1:23" ht="30" customHeight="1" x14ac:dyDescent="0.3">
      <c r="A957" s="140">
        <v>881310</v>
      </c>
      <c r="B957" s="123" t="s">
        <v>2815</v>
      </c>
      <c r="C957" s="124" t="s">
        <v>6047</v>
      </c>
      <c r="D957" s="128" t="s">
        <v>2944</v>
      </c>
      <c r="E957" s="124" t="s">
        <v>5705</v>
      </c>
      <c r="F957" s="124"/>
      <c r="G957" s="124" t="s">
        <v>138</v>
      </c>
      <c r="H957" s="124"/>
      <c r="I957" s="124"/>
      <c r="J957" s="126">
        <v>88</v>
      </c>
      <c r="K957" s="127">
        <v>8813</v>
      </c>
      <c r="L957" s="124" t="s">
        <v>5329</v>
      </c>
      <c r="M957" s="128" t="s">
        <v>2947</v>
      </c>
      <c r="N957" s="128"/>
      <c r="O957" s="129">
        <v>84.65</v>
      </c>
      <c r="P957" s="129">
        <v>0.86</v>
      </c>
      <c r="Q957" s="130"/>
      <c r="R957" s="129">
        <v>125000</v>
      </c>
      <c r="S957" s="129">
        <v>7500</v>
      </c>
      <c r="T957" s="128"/>
      <c r="U957" s="128"/>
      <c r="V957" s="131"/>
      <c r="W957" s="132"/>
    </row>
    <row r="958" spans="1:23" ht="30" customHeight="1" x14ac:dyDescent="0.3">
      <c r="A958" s="140">
        <v>882110</v>
      </c>
      <c r="B958" s="123" t="s">
        <v>2816</v>
      </c>
      <c r="C958" s="124" t="s">
        <v>6048</v>
      </c>
      <c r="D958" s="128" t="s">
        <v>2957</v>
      </c>
      <c r="E958" s="124" t="s">
        <v>5706</v>
      </c>
      <c r="F958" s="124"/>
      <c r="G958" s="124" t="s">
        <v>138</v>
      </c>
      <c r="H958" s="124"/>
      <c r="I958" s="124"/>
      <c r="J958" s="126">
        <v>88</v>
      </c>
      <c r="K958" s="127">
        <v>8821</v>
      </c>
      <c r="L958" s="124" t="s">
        <v>5330</v>
      </c>
      <c r="M958" s="128" t="s">
        <v>3006</v>
      </c>
      <c r="N958" s="128"/>
      <c r="O958" s="129">
        <v>489817.1</v>
      </c>
      <c r="P958" s="129">
        <v>5076.16</v>
      </c>
      <c r="Q958" s="130"/>
      <c r="R958" s="129">
        <v>1</v>
      </c>
      <c r="S958" s="129">
        <v>1</v>
      </c>
      <c r="T958" s="128"/>
      <c r="U958" s="128"/>
      <c r="V958" s="131"/>
      <c r="W958" s="132"/>
    </row>
    <row r="959" spans="1:23" ht="30" customHeight="1" x14ac:dyDescent="0.3">
      <c r="A959" s="140">
        <v>882210</v>
      </c>
      <c r="B959" s="123" t="s">
        <v>2817</v>
      </c>
      <c r="C959" s="124" t="s">
        <v>6049</v>
      </c>
      <c r="D959" s="128" t="s">
        <v>2944</v>
      </c>
      <c r="E959" s="124" t="s">
        <v>5707</v>
      </c>
      <c r="F959" s="124"/>
      <c r="G959" s="124" t="s">
        <v>138</v>
      </c>
      <c r="H959" s="124"/>
      <c r="I959" s="124"/>
      <c r="J959" s="126">
        <v>88</v>
      </c>
      <c r="K959" s="127">
        <v>8822</v>
      </c>
      <c r="L959" s="124" t="s">
        <v>5331</v>
      </c>
      <c r="M959" s="128" t="s">
        <v>2947</v>
      </c>
      <c r="N959" s="128"/>
      <c r="O959" s="129">
        <v>611.57000000000005</v>
      </c>
      <c r="P959" s="129">
        <v>10.85</v>
      </c>
      <c r="Q959" s="130"/>
      <c r="R959" s="129">
        <v>30000</v>
      </c>
      <c r="S959" s="129">
        <v>5000</v>
      </c>
      <c r="T959" s="128"/>
      <c r="U959" s="128"/>
      <c r="V959" s="131"/>
      <c r="W959" s="132"/>
    </row>
    <row r="960" spans="1:23" ht="30" customHeight="1" x14ac:dyDescent="0.3">
      <c r="A960" s="140">
        <v>890123</v>
      </c>
      <c r="B960" s="123" t="s">
        <v>2818</v>
      </c>
      <c r="C960" s="124" t="s">
        <v>5332</v>
      </c>
      <c r="D960" s="128" t="s">
        <v>3017</v>
      </c>
      <c r="E960" s="124" t="s">
        <v>2819</v>
      </c>
      <c r="F960" s="124"/>
      <c r="G960" s="124" t="s">
        <v>2820</v>
      </c>
      <c r="H960" s="124" t="s">
        <v>5716</v>
      </c>
      <c r="I960" s="124" t="s">
        <v>5894</v>
      </c>
      <c r="J960" s="126">
        <v>89</v>
      </c>
      <c r="K960" s="127">
        <v>8910</v>
      </c>
      <c r="L960" s="124" t="s">
        <v>4981</v>
      </c>
      <c r="M960" s="128" t="s">
        <v>112</v>
      </c>
      <c r="N960" s="128"/>
      <c r="O960" s="129">
        <v>265.08</v>
      </c>
      <c r="P960" s="129">
        <v>7.01</v>
      </c>
      <c r="Q960" s="130">
        <v>8910</v>
      </c>
      <c r="R960" s="129">
        <v>150000</v>
      </c>
      <c r="S960" s="129">
        <v>1300</v>
      </c>
      <c r="T960" s="128" t="s">
        <v>2948</v>
      </c>
      <c r="U960" s="128" t="s">
        <v>5333</v>
      </c>
      <c r="V960" s="131">
        <v>89126</v>
      </c>
      <c r="W960" s="132">
        <v>82610</v>
      </c>
    </row>
    <row r="961" spans="1:23" ht="30" customHeight="1" x14ac:dyDescent="0.3">
      <c r="A961" s="140">
        <v>890127</v>
      </c>
      <c r="B961" s="123" t="s">
        <v>2821</v>
      </c>
      <c r="C961" s="124" t="s">
        <v>5334</v>
      </c>
      <c r="D961" s="128" t="s">
        <v>2957</v>
      </c>
      <c r="E961" s="124" t="s">
        <v>2822</v>
      </c>
      <c r="F961" s="124" t="s">
        <v>5335</v>
      </c>
      <c r="G961" s="124" t="s">
        <v>2823</v>
      </c>
      <c r="H961" s="124" t="s">
        <v>5716</v>
      </c>
      <c r="I961" s="124" t="s">
        <v>5894</v>
      </c>
      <c r="J961" s="126">
        <v>81</v>
      </c>
      <c r="K961" s="127">
        <v>8115</v>
      </c>
      <c r="L961" s="124" t="s">
        <v>4977</v>
      </c>
      <c r="M961" s="128" t="s">
        <v>4978</v>
      </c>
      <c r="N961" s="128"/>
      <c r="O961" s="129">
        <v>18657.23</v>
      </c>
      <c r="P961" s="129">
        <v>26.5</v>
      </c>
      <c r="Q961" s="130">
        <v>8115</v>
      </c>
      <c r="R961" s="129">
        <v>16000</v>
      </c>
      <c r="S961" s="129">
        <v>400</v>
      </c>
      <c r="T961" s="128" t="s">
        <v>2948</v>
      </c>
      <c r="U961" s="128" t="s">
        <v>5336</v>
      </c>
      <c r="V961" s="131"/>
      <c r="W961" s="132">
        <v>81150</v>
      </c>
    </row>
    <row r="962" spans="1:23" ht="30" customHeight="1" x14ac:dyDescent="0.3">
      <c r="A962" s="140">
        <v>890134</v>
      </c>
      <c r="B962" s="123" t="s">
        <v>2824</v>
      </c>
      <c r="C962" s="124" t="s">
        <v>5337</v>
      </c>
      <c r="D962" s="128" t="s">
        <v>2957</v>
      </c>
      <c r="E962" s="124" t="s">
        <v>2825</v>
      </c>
      <c r="F962" s="124"/>
      <c r="G962" s="124" t="s">
        <v>2826</v>
      </c>
      <c r="H962" s="124" t="s">
        <v>5716</v>
      </c>
      <c r="I962" s="124" t="s">
        <v>5894</v>
      </c>
      <c r="J962" s="126">
        <v>89</v>
      </c>
      <c r="K962" s="127">
        <v>8921</v>
      </c>
      <c r="L962" s="124" t="s">
        <v>3973</v>
      </c>
      <c r="M962" s="128" t="s">
        <v>3006</v>
      </c>
      <c r="N962" s="128"/>
      <c r="O962" s="129">
        <v>385806.5</v>
      </c>
      <c r="P962" s="129">
        <v>27730.23</v>
      </c>
      <c r="Q962" s="130">
        <v>8921</v>
      </c>
      <c r="R962" s="129">
        <v>1</v>
      </c>
      <c r="S962" s="129">
        <v>1</v>
      </c>
      <c r="T962" s="128" t="s">
        <v>2948</v>
      </c>
      <c r="U962" s="128" t="s">
        <v>5338</v>
      </c>
      <c r="V962" s="131">
        <v>89123</v>
      </c>
      <c r="W962" s="132">
        <v>89020</v>
      </c>
    </row>
    <row r="963" spans="1:23" ht="30" customHeight="1" x14ac:dyDescent="0.3">
      <c r="A963" s="140">
        <v>890136</v>
      </c>
      <c r="B963" s="123" t="s">
        <v>5523</v>
      </c>
      <c r="C963" s="124" t="s">
        <v>5339</v>
      </c>
      <c r="D963" s="128" t="s">
        <v>3017</v>
      </c>
      <c r="E963" s="124" t="s">
        <v>2827</v>
      </c>
      <c r="F963" s="124"/>
      <c r="G963" s="124" t="s">
        <v>2828</v>
      </c>
      <c r="H963" s="124" t="s">
        <v>5716</v>
      </c>
      <c r="I963" s="124" t="s">
        <v>5894</v>
      </c>
      <c r="J963" s="126">
        <v>89</v>
      </c>
      <c r="K963" s="127">
        <v>8910</v>
      </c>
      <c r="L963" s="124" t="s">
        <v>4981</v>
      </c>
      <c r="M963" s="128" t="s">
        <v>112</v>
      </c>
      <c r="N963" s="128"/>
      <c r="O963" s="129">
        <v>265.08</v>
      </c>
      <c r="P963" s="129">
        <v>7.01</v>
      </c>
      <c r="Q963" s="130">
        <v>8910</v>
      </c>
      <c r="R963" s="129">
        <v>150000</v>
      </c>
      <c r="S963" s="129">
        <v>1300</v>
      </c>
      <c r="T963" s="128" t="s">
        <v>2948</v>
      </c>
      <c r="U963" s="128" t="s">
        <v>5340</v>
      </c>
      <c r="V963" s="131"/>
      <c r="W963" s="132">
        <v>82309</v>
      </c>
    </row>
    <row r="964" spans="1:23" ht="30" customHeight="1" x14ac:dyDescent="0.3">
      <c r="A964" s="140">
        <v>890144</v>
      </c>
      <c r="B964" s="123" t="s">
        <v>2829</v>
      </c>
      <c r="C964" s="124" t="s">
        <v>5341</v>
      </c>
      <c r="D964" s="128" t="s">
        <v>2944</v>
      </c>
      <c r="E964" s="124" t="s">
        <v>2830</v>
      </c>
      <c r="F964" s="124"/>
      <c r="G964" s="124" t="s">
        <v>2831</v>
      </c>
      <c r="H964" s="124" t="s">
        <v>5716</v>
      </c>
      <c r="I964" s="124" t="s">
        <v>5894</v>
      </c>
      <c r="J964" s="126">
        <v>89</v>
      </c>
      <c r="K964" s="127">
        <v>8930</v>
      </c>
      <c r="L964" s="124" t="s">
        <v>5342</v>
      </c>
      <c r="M964" s="128" t="s">
        <v>2947</v>
      </c>
      <c r="N964" s="128"/>
      <c r="O964" s="129">
        <v>67.150000000000006</v>
      </c>
      <c r="P964" s="129">
        <v>0.11</v>
      </c>
      <c r="Q964" s="130">
        <v>8930</v>
      </c>
      <c r="R964" s="129">
        <v>78000</v>
      </c>
      <c r="S964" s="129">
        <v>1300</v>
      </c>
      <c r="T964" s="128" t="s">
        <v>3014</v>
      </c>
      <c r="U964" s="128" t="s">
        <v>5343</v>
      </c>
      <c r="V964" s="131">
        <v>89320</v>
      </c>
      <c r="W964" s="132">
        <v>89021</v>
      </c>
    </row>
    <row r="965" spans="1:23" ht="30" customHeight="1" x14ac:dyDescent="0.3">
      <c r="A965" s="140">
        <v>890151</v>
      </c>
      <c r="B965" s="123" t="s">
        <v>2832</v>
      </c>
      <c r="C965" s="124" t="s">
        <v>2832</v>
      </c>
      <c r="D965" s="128" t="s">
        <v>2957</v>
      </c>
      <c r="E965" s="124" t="s">
        <v>2833</v>
      </c>
      <c r="F965" s="124"/>
      <c r="G965" s="124" t="s">
        <v>2834</v>
      </c>
      <c r="H965" s="124" t="s">
        <v>5716</v>
      </c>
      <c r="I965" s="124" t="s">
        <v>5894</v>
      </c>
      <c r="J965" s="126">
        <v>14</v>
      </c>
      <c r="K965" s="127">
        <v>1499</v>
      </c>
      <c r="L965" s="124" t="s">
        <v>3377</v>
      </c>
      <c r="M965" s="128" t="s">
        <v>3006</v>
      </c>
      <c r="N965" s="128"/>
      <c r="O965" s="129">
        <v>207179.49</v>
      </c>
      <c r="P965" s="129">
        <v>233.85</v>
      </c>
      <c r="Q965" s="130">
        <v>1499</v>
      </c>
      <c r="R965" s="129">
        <v>35</v>
      </c>
      <c r="S965" s="129">
        <v>1</v>
      </c>
      <c r="T965" s="128" t="s">
        <v>2948</v>
      </c>
      <c r="U965" s="128" t="s">
        <v>5344</v>
      </c>
      <c r="V965" s="131"/>
      <c r="W965" s="132"/>
    </row>
    <row r="966" spans="1:23" ht="30" customHeight="1" x14ac:dyDescent="0.3">
      <c r="A966" s="140">
        <v>890152</v>
      </c>
      <c r="B966" s="123" t="s">
        <v>2835</v>
      </c>
      <c r="C966" s="124" t="s">
        <v>5345</v>
      </c>
      <c r="D966" s="128" t="s">
        <v>2944</v>
      </c>
      <c r="E966" s="124" t="s">
        <v>2836</v>
      </c>
      <c r="F966" s="124"/>
      <c r="G966" s="124" t="s">
        <v>2837</v>
      </c>
      <c r="H966" s="124" t="s">
        <v>5716</v>
      </c>
      <c r="I966" s="124" t="s">
        <v>5894</v>
      </c>
      <c r="J966" s="126">
        <v>85</v>
      </c>
      <c r="K966" s="127">
        <v>8526</v>
      </c>
      <c r="L966" s="124" t="s">
        <v>3135</v>
      </c>
      <c r="M966" s="128" t="s">
        <v>2946</v>
      </c>
      <c r="N966" s="128"/>
      <c r="O966" s="129">
        <v>76.33</v>
      </c>
      <c r="P966" s="129">
        <v>1.8</v>
      </c>
      <c r="Q966" s="130">
        <v>8526</v>
      </c>
      <c r="R966" s="129">
        <v>160000</v>
      </c>
      <c r="S966" s="129">
        <v>530</v>
      </c>
      <c r="T966" s="128" t="s">
        <v>2948</v>
      </c>
      <c r="U966" s="128" t="s">
        <v>5346</v>
      </c>
      <c r="V966" s="131"/>
      <c r="W966" s="132">
        <v>85240</v>
      </c>
    </row>
    <row r="967" spans="1:23" ht="30" customHeight="1" x14ac:dyDescent="0.3">
      <c r="A967" s="140">
        <v>890154</v>
      </c>
      <c r="B967" s="123" t="s">
        <v>2838</v>
      </c>
      <c r="C967" s="124" t="s">
        <v>5347</v>
      </c>
      <c r="D967" s="128" t="s">
        <v>2957</v>
      </c>
      <c r="E967" s="124" t="s">
        <v>2839</v>
      </c>
      <c r="F967" s="124" t="s">
        <v>6050</v>
      </c>
      <c r="G967" s="124" t="s">
        <v>2840</v>
      </c>
      <c r="H967" s="124" t="s">
        <v>5716</v>
      </c>
      <c r="I967" s="124" t="s">
        <v>5894</v>
      </c>
      <c r="J967" s="126">
        <v>21</v>
      </c>
      <c r="K967" s="127">
        <v>2137</v>
      </c>
      <c r="L967" s="124" t="s">
        <v>5348</v>
      </c>
      <c r="M967" s="128" t="s">
        <v>3006</v>
      </c>
      <c r="N967" s="128" t="s">
        <v>5349</v>
      </c>
      <c r="O967" s="129">
        <v>8179597.4000000004</v>
      </c>
      <c r="P967" s="129">
        <v>139784.14000000001</v>
      </c>
      <c r="Q967" s="130">
        <v>2137</v>
      </c>
      <c r="R967" s="129">
        <v>10</v>
      </c>
      <c r="S967" s="129">
        <v>1</v>
      </c>
      <c r="T967" s="128" t="s">
        <v>2948</v>
      </c>
      <c r="U967" s="128" t="s">
        <v>5350</v>
      </c>
      <c r="V967" s="131">
        <v>21340</v>
      </c>
      <c r="W967" s="132">
        <v>21340</v>
      </c>
    </row>
    <row r="968" spans="1:23" ht="30" customHeight="1" x14ac:dyDescent="0.3">
      <c r="A968" s="140">
        <v>890156</v>
      </c>
      <c r="B968" s="123" t="s">
        <v>2841</v>
      </c>
      <c r="C968" s="124" t="s">
        <v>5351</v>
      </c>
      <c r="D968" s="128" t="s">
        <v>2957</v>
      </c>
      <c r="E968" s="124" t="s">
        <v>2842</v>
      </c>
      <c r="F968" s="124"/>
      <c r="G968" s="124" t="s">
        <v>2843</v>
      </c>
      <c r="H968" s="124" t="s">
        <v>5716</v>
      </c>
      <c r="I968" s="124" t="s">
        <v>5894</v>
      </c>
      <c r="J968" s="126">
        <v>89</v>
      </c>
      <c r="K968" s="127">
        <v>8928</v>
      </c>
      <c r="L968" s="124" t="s">
        <v>5352</v>
      </c>
      <c r="M968" s="128" t="s">
        <v>3006</v>
      </c>
      <c r="N968" s="128"/>
      <c r="O968" s="129">
        <v>244315.92</v>
      </c>
      <c r="P968" s="129">
        <v>197.46</v>
      </c>
      <c r="Q968" s="130">
        <v>8928</v>
      </c>
      <c r="R968" s="129">
        <v>10</v>
      </c>
      <c r="S968" s="129">
        <v>1</v>
      </c>
      <c r="T968" s="128" t="s">
        <v>2948</v>
      </c>
      <c r="U968" s="128" t="s">
        <v>5353</v>
      </c>
      <c r="V968" s="131">
        <v>14970</v>
      </c>
      <c r="W968" s="132">
        <v>85115</v>
      </c>
    </row>
    <row r="969" spans="1:23" ht="30" customHeight="1" x14ac:dyDescent="0.3">
      <c r="A969" s="140">
        <v>890158</v>
      </c>
      <c r="B969" s="123" t="s">
        <v>2844</v>
      </c>
      <c r="C969" s="124" t="s">
        <v>5354</v>
      </c>
      <c r="D969" s="128" t="s">
        <v>2957</v>
      </c>
      <c r="E969" s="124" t="s">
        <v>2845</v>
      </c>
      <c r="F969" s="124"/>
      <c r="G969" s="124" t="s">
        <v>2846</v>
      </c>
      <c r="H969" s="124" t="s">
        <v>5716</v>
      </c>
      <c r="I969" s="124" t="s">
        <v>5894</v>
      </c>
      <c r="J969" s="126">
        <v>89</v>
      </c>
      <c r="K969" s="127">
        <v>8928</v>
      </c>
      <c r="L969" s="124" t="s">
        <v>5352</v>
      </c>
      <c r="M969" s="128" t="s">
        <v>3006</v>
      </c>
      <c r="N969" s="128"/>
      <c r="O969" s="129">
        <v>244315.92</v>
      </c>
      <c r="P969" s="129">
        <v>197.46</v>
      </c>
      <c r="Q969" s="130">
        <v>8928</v>
      </c>
      <c r="R969" s="129">
        <v>10</v>
      </c>
      <c r="S969" s="129">
        <v>1</v>
      </c>
      <c r="T969" s="128" t="s">
        <v>2948</v>
      </c>
      <c r="U969" s="128" t="s">
        <v>5355</v>
      </c>
      <c r="V969" s="131">
        <v>14970</v>
      </c>
      <c r="W969" s="132">
        <v>85115</v>
      </c>
    </row>
    <row r="970" spans="1:23" ht="30" customHeight="1" x14ac:dyDescent="0.3">
      <c r="A970" s="140">
        <v>890171</v>
      </c>
      <c r="B970" s="123" t="s">
        <v>2847</v>
      </c>
      <c r="C970" s="124" t="s">
        <v>5356</v>
      </c>
      <c r="D970" s="128" t="s">
        <v>2957</v>
      </c>
      <c r="E970" s="124" t="s">
        <v>2848</v>
      </c>
      <c r="F970" s="124"/>
      <c r="G970" s="124" t="s">
        <v>2849</v>
      </c>
      <c r="H970" s="124" t="s">
        <v>5716</v>
      </c>
      <c r="I970" s="124" t="s">
        <v>5894</v>
      </c>
      <c r="J970" s="126">
        <v>89</v>
      </c>
      <c r="K970" s="127">
        <v>8951</v>
      </c>
      <c r="L970" s="124" t="s">
        <v>5357</v>
      </c>
      <c r="M970" s="128" t="s">
        <v>3038</v>
      </c>
      <c r="N970" s="128"/>
      <c r="O970" s="129">
        <v>2.15</v>
      </c>
      <c r="P970" s="129">
        <v>0.02</v>
      </c>
      <c r="Q970" s="130">
        <v>8951</v>
      </c>
      <c r="R970" s="129">
        <v>10000000</v>
      </c>
      <c r="S970" s="129">
        <v>410000</v>
      </c>
      <c r="T970" s="128" t="s">
        <v>2948</v>
      </c>
      <c r="U970" s="128" t="s">
        <v>5358</v>
      </c>
      <c r="V970" s="131" t="s">
        <v>5359</v>
      </c>
      <c r="W970" s="132"/>
    </row>
    <row r="971" spans="1:23" ht="30" customHeight="1" x14ac:dyDescent="0.3">
      <c r="A971" s="140">
        <v>890172</v>
      </c>
      <c r="B971" s="123" t="s">
        <v>2850</v>
      </c>
      <c r="C971" s="124" t="s">
        <v>5360</v>
      </c>
      <c r="D971" s="128" t="s">
        <v>2957</v>
      </c>
      <c r="E971" s="124" t="s">
        <v>2851</v>
      </c>
      <c r="F971" s="124"/>
      <c r="G971" s="124" t="s">
        <v>138</v>
      </c>
      <c r="H971" s="124" t="e">
        <v>#N/A</v>
      </c>
      <c r="I971" s="124" t="e">
        <v>#N/A</v>
      </c>
      <c r="J971" s="126">
        <v>89</v>
      </c>
      <c r="K971" s="127">
        <v>8951</v>
      </c>
      <c r="L971" s="124" t="s">
        <v>5357</v>
      </c>
      <c r="M971" s="128" t="s">
        <v>3038</v>
      </c>
      <c r="N971" s="128"/>
      <c r="O971" s="129">
        <v>2.15</v>
      </c>
      <c r="P971" s="129">
        <v>0.02</v>
      </c>
      <c r="Q971" s="130">
        <v>8951</v>
      </c>
      <c r="R971" s="129">
        <v>10000000</v>
      </c>
      <c r="S971" s="129">
        <v>410000</v>
      </c>
      <c r="T971" s="128" t="s">
        <v>2948</v>
      </c>
      <c r="U971" s="128" t="s">
        <v>5361</v>
      </c>
      <c r="V971" s="131"/>
      <c r="W971" s="132"/>
    </row>
    <row r="972" spans="1:23" ht="30" customHeight="1" x14ac:dyDescent="0.3">
      <c r="A972" s="140">
        <v>890181</v>
      </c>
      <c r="B972" s="123" t="s">
        <v>2852</v>
      </c>
      <c r="C972" s="124" t="s">
        <v>5362</v>
      </c>
      <c r="D972" s="128" t="s">
        <v>2944</v>
      </c>
      <c r="E972" s="124" t="s">
        <v>2853</v>
      </c>
      <c r="F972" s="124" t="s">
        <v>5363</v>
      </c>
      <c r="G972" s="124" t="s">
        <v>2854</v>
      </c>
      <c r="H972" s="124" t="s">
        <v>5716</v>
      </c>
      <c r="I972" s="124" t="s">
        <v>5894</v>
      </c>
      <c r="J972" s="126">
        <v>89</v>
      </c>
      <c r="K972" s="127">
        <v>8932</v>
      </c>
      <c r="L972" s="124" t="s">
        <v>5364</v>
      </c>
      <c r="M972" s="128" t="s">
        <v>2947</v>
      </c>
      <c r="N972" s="128"/>
      <c r="O972" s="129">
        <v>511.13</v>
      </c>
      <c r="P972" s="129">
        <v>0.22</v>
      </c>
      <c r="Q972" s="130">
        <v>8932</v>
      </c>
      <c r="R972" s="129">
        <v>110000</v>
      </c>
      <c r="S972" s="129">
        <v>7500</v>
      </c>
      <c r="T972" s="128" t="s">
        <v>3014</v>
      </c>
      <c r="U972" s="128" t="s">
        <v>5365</v>
      </c>
      <c r="V972" s="131">
        <v>89321</v>
      </c>
      <c r="W972" s="132">
        <v>89320</v>
      </c>
    </row>
    <row r="973" spans="1:23" ht="30" customHeight="1" x14ac:dyDescent="0.3">
      <c r="A973" s="140">
        <v>890185</v>
      </c>
      <c r="B973" s="123" t="s">
        <v>2855</v>
      </c>
      <c r="C973" s="124" t="s">
        <v>5366</v>
      </c>
      <c r="D973" s="128" t="s">
        <v>2944</v>
      </c>
      <c r="E973" s="124" t="s">
        <v>2856</v>
      </c>
      <c r="F973" s="124"/>
      <c r="G973" s="124" t="s">
        <v>2857</v>
      </c>
      <c r="H973" s="124" t="s">
        <v>5716</v>
      </c>
      <c r="I973" s="124" t="s">
        <v>5894</v>
      </c>
      <c r="J973" s="126">
        <v>89</v>
      </c>
      <c r="K973" s="127">
        <v>8931</v>
      </c>
      <c r="L973" s="124" t="s">
        <v>5367</v>
      </c>
      <c r="M973" s="128" t="s">
        <v>2947</v>
      </c>
      <c r="N973" s="128"/>
      <c r="O973" s="129">
        <v>746.61</v>
      </c>
      <c r="P973" s="129">
        <v>0.99</v>
      </c>
      <c r="Q973" s="130">
        <v>8931</v>
      </c>
      <c r="R973" s="129">
        <v>48000</v>
      </c>
      <c r="S973" s="129">
        <v>2000</v>
      </c>
      <c r="T973" s="128" t="s">
        <v>3014</v>
      </c>
      <c r="U973" s="128" t="s">
        <v>5368</v>
      </c>
      <c r="V973" s="131">
        <v>89340</v>
      </c>
      <c r="W973" s="132">
        <v>89046</v>
      </c>
    </row>
    <row r="974" spans="1:23" ht="30" customHeight="1" x14ac:dyDescent="0.3">
      <c r="A974" s="140">
        <v>890187</v>
      </c>
      <c r="B974" s="123" t="s">
        <v>2858</v>
      </c>
      <c r="C974" s="124" t="s">
        <v>5369</v>
      </c>
      <c r="D974" s="128" t="s">
        <v>2957</v>
      </c>
      <c r="E974" s="124" t="s">
        <v>2859</v>
      </c>
      <c r="F974" s="124"/>
      <c r="G974" s="124" t="s">
        <v>2860</v>
      </c>
      <c r="H974" s="124" t="s">
        <v>5716</v>
      </c>
      <c r="I974" s="124" t="s">
        <v>5894</v>
      </c>
      <c r="J974" s="126">
        <v>89</v>
      </c>
      <c r="K974" s="127">
        <v>8927</v>
      </c>
      <c r="L974" s="124" t="s">
        <v>5789</v>
      </c>
      <c r="M974" s="128" t="s">
        <v>3006</v>
      </c>
      <c r="N974" s="128"/>
      <c r="O974" s="129">
        <v>32240.25</v>
      </c>
      <c r="P974" s="129">
        <v>252.36</v>
      </c>
      <c r="Q974" s="130">
        <v>8927</v>
      </c>
      <c r="R974" s="129">
        <v>200</v>
      </c>
      <c r="S974" s="129">
        <v>3</v>
      </c>
      <c r="T974" s="128" t="s">
        <v>2948</v>
      </c>
      <c r="U974" s="128" t="s">
        <v>5370</v>
      </c>
      <c r="V974" s="131">
        <v>13252</v>
      </c>
      <c r="W974" s="132">
        <v>89018</v>
      </c>
    </row>
    <row r="975" spans="1:23" ht="30" customHeight="1" x14ac:dyDescent="0.3">
      <c r="A975" s="140">
        <v>890197</v>
      </c>
      <c r="B975" s="123" t="s">
        <v>2861</v>
      </c>
      <c r="C975" s="124" t="s">
        <v>5371</v>
      </c>
      <c r="D975" s="128" t="s">
        <v>2957</v>
      </c>
      <c r="E975" s="124" t="s">
        <v>2862</v>
      </c>
      <c r="F975" s="124" t="s">
        <v>5372</v>
      </c>
      <c r="G975" s="124" t="s">
        <v>2863</v>
      </c>
      <c r="H975" s="124" t="s">
        <v>5716</v>
      </c>
      <c r="I975" s="124" t="s">
        <v>5894</v>
      </c>
      <c r="J975" s="126">
        <v>89</v>
      </c>
      <c r="K975" s="127">
        <v>8923</v>
      </c>
      <c r="L975" s="124" t="s">
        <v>5373</v>
      </c>
      <c r="M975" s="128" t="s">
        <v>3006</v>
      </c>
      <c r="N975" s="128"/>
      <c r="O975" s="129">
        <v>77888.960000000006</v>
      </c>
      <c r="P975" s="129">
        <v>7236.68</v>
      </c>
      <c r="Q975" s="130">
        <v>8923</v>
      </c>
      <c r="R975" s="129">
        <v>6</v>
      </c>
      <c r="S975" s="129">
        <v>1</v>
      </c>
      <c r="T975" s="128" t="s">
        <v>2948</v>
      </c>
      <c r="U975" s="128" t="s">
        <v>5374</v>
      </c>
      <c r="V975" s="131">
        <v>14971</v>
      </c>
      <c r="W975" s="132">
        <v>89056</v>
      </c>
    </row>
    <row r="976" spans="1:23" ht="30" customHeight="1" x14ac:dyDescent="0.3">
      <c r="A976" s="140">
        <v>891021</v>
      </c>
      <c r="B976" s="123" t="s">
        <v>2864</v>
      </c>
      <c r="C976" s="124" t="s">
        <v>5375</v>
      </c>
      <c r="D976" s="128" t="s">
        <v>3017</v>
      </c>
      <c r="E976" s="124" t="s">
        <v>5708</v>
      </c>
      <c r="F976" s="124"/>
      <c r="G976" s="124" t="s">
        <v>138</v>
      </c>
      <c r="H976" s="124" t="e">
        <v>#N/A</v>
      </c>
      <c r="I976" s="124" t="e">
        <v>#N/A</v>
      </c>
      <c r="J976" s="126">
        <v>89</v>
      </c>
      <c r="K976" s="127">
        <v>8910</v>
      </c>
      <c r="L976" s="124" t="s">
        <v>4981</v>
      </c>
      <c r="M976" s="128" t="s">
        <v>112</v>
      </c>
      <c r="N976" s="128"/>
      <c r="O976" s="129">
        <v>265.08</v>
      </c>
      <c r="P976" s="129">
        <v>7.01</v>
      </c>
      <c r="Q976" s="130">
        <v>8910</v>
      </c>
      <c r="R976" s="129">
        <v>150000</v>
      </c>
      <c r="S976" s="129">
        <v>1300</v>
      </c>
      <c r="T976" s="128" t="s">
        <v>2948</v>
      </c>
      <c r="U976" s="128" t="s">
        <v>5376</v>
      </c>
      <c r="V976" s="131">
        <v>89133</v>
      </c>
      <c r="W976" s="132">
        <v>83340</v>
      </c>
    </row>
    <row r="977" spans="1:23" ht="30" customHeight="1" x14ac:dyDescent="0.3">
      <c r="A977" s="140">
        <v>891022</v>
      </c>
      <c r="B977" s="123" t="s">
        <v>2865</v>
      </c>
      <c r="C977" s="124" t="s">
        <v>5377</v>
      </c>
      <c r="D977" s="128" t="s">
        <v>3017</v>
      </c>
      <c r="E977" s="124" t="s">
        <v>2866</v>
      </c>
      <c r="F977" s="124"/>
      <c r="G977" s="124" t="s">
        <v>138</v>
      </c>
      <c r="H977" s="124" t="e">
        <v>#N/A</v>
      </c>
      <c r="I977" s="124" t="e">
        <v>#N/A</v>
      </c>
      <c r="J977" s="126">
        <v>89</v>
      </c>
      <c r="K977" s="127">
        <v>8910</v>
      </c>
      <c r="L977" s="124" t="s">
        <v>4981</v>
      </c>
      <c r="M977" s="128" t="s">
        <v>112</v>
      </c>
      <c r="N977" s="128"/>
      <c r="O977" s="129">
        <v>265.08</v>
      </c>
      <c r="P977" s="129">
        <v>7.01</v>
      </c>
      <c r="Q977" s="130">
        <v>8910</v>
      </c>
      <c r="R977" s="129">
        <v>150000</v>
      </c>
      <c r="S977" s="129">
        <v>1300</v>
      </c>
      <c r="T977" s="128" t="s">
        <v>2948</v>
      </c>
      <c r="U977" s="128" t="s">
        <v>5378</v>
      </c>
      <c r="V977" s="131">
        <v>89150</v>
      </c>
      <c r="W977" s="132"/>
    </row>
    <row r="978" spans="1:23" ht="30" customHeight="1" x14ac:dyDescent="0.3">
      <c r="A978" s="140">
        <v>891023</v>
      </c>
      <c r="B978" s="123" t="s">
        <v>2867</v>
      </c>
      <c r="C978" s="124" t="s">
        <v>5379</v>
      </c>
      <c r="D978" s="128" t="s">
        <v>3017</v>
      </c>
      <c r="E978" s="124" t="s">
        <v>2868</v>
      </c>
      <c r="F978" s="124"/>
      <c r="G978" s="124" t="s">
        <v>138</v>
      </c>
      <c r="H978" s="124" t="e">
        <v>#N/A</v>
      </c>
      <c r="I978" s="124" t="e">
        <v>#N/A</v>
      </c>
      <c r="J978" s="126">
        <v>89</v>
      </c>
      <c r="K978" s="127">
        <v>8910</v>
      </c>
      <c r="L978" s="124" t="s">
        <v>4981</v>
      </c>
      <c r="M978" s="128" t="s">
        <v>112</v>
      </c>
      <c r="N978" s="128"/>
      <c r="O978" s="129">
        <v>265.08</v>
      </c>
      <c r="P978" s="129">
        <v>7.01</v>
      </c>
      <c r="Q978" s="130">
        <v>8910</v>
      </c>
      <c r="R978" s="129">
        <v>150000</v>
      </c>
      <c r="S978" s="129">
        <v>1300</v>
      </c>
      <c r="T978" s="128" t="s">
        <v>2948</v>
      </c>
      <c r="U978" s="128" t="s">
        <v>5380</v>
      </c>
      <c r="V978" s="131">
        <v>89131</v>
      </c>
      <c r="W978" s="132">
        <v>83109</v>
      </c>
    </row>
    <row r="979" spans="1:23" s="137" customFormat="1" ht="30" customHeight="1" x14ac:dyDescent="0.35">
      <c r="A979" s="140">
        <v>891024</v>
      </c>
      <c r="B979" s="123" t="s">
        <v>2869</v>
      </c>
      <c r="C979" s="124" t="s">
        <v>5381</v>
      </c>
      <c r="D979" s="128" t="s">
        <v>3017</v>
      </c>
      <c r="E979" s="124" t="s">
        <v>2870</v>
      </c>
      <c r="F979" s="124" t="s">
        <v>4994</v>
      </c>
      <c r="G979" s="124" t="s">
        <v>138</v>
      </c>
      <c r="H979" s="124" t="e">
        <v>#N/A</v>
      </c>
      <c r="I979" s="124" t="e">
        <v>#N/A</v>
      </c>
      <c r="J979" s="126">
        <v>89</v>
      </c>
      <c r="K979" s="127">
        <v>8910</v>
      </c>
      <c r="L979" s="124" t="s">
        <v>4981</v>
      </c>
      <c r="M979" s="128" t="s">
        <v>112</v>
      </c>
      <c r="N979" s="128"/>
      <c r="O979" s="129">
        <v>265.08</v>
      </c>
      <c r="P979" s="129">
        <v>7.01</v>
      </c>
      <c r="Q979" s="130">
        <v>8910</v>
      </c>
      <c r="R979" s="129">
        <v>150000</v>
      </c>
      <c r="S979" s="129">
        <v>1300</v>
      </c>
      <c r="T979" s="128" t="s">
        <v>2948</v>
      </c>
      <c r="U979" s="128" t="s">
        <v>5382</v>
      </c>
      <c r="V979" s="131">
        <v>89120</v>
      </c>
      <c r="W979" s="132">
        <v>89009</v>
      </c>
    </row>
    <row r="980" spans="1:23" s="137" customFormat="1" ht="30" customHeight="1" x14ac:dyDescent="0.35">
      <c r="A980" s="140">
        <v>892921</v>
      </c>
      <c r="B980" s="123" t="s">
        <v>2871</v>
      </c>
      <c r="C980" s="124" t="s">
        <v>5383</v>
      </c>
      <c r="D980" s="128" t="s">
        <v>2957</v>
      </c>
      <c r="E980" s="124" t="s">
        <v>2872</v>
      </c>
      <c r="F980" s="124"/>
      <c r="G980" s="124" t="s">
        <v>138</v>
      </c>
      <c r="H980" s="124" t="e">
        <v>#N/A</v>
      </c>
      <c r="I980" s="124" t="e">
        <v>#N/A</v>
      </c>
      <c r="J980" s="126">
        <v>88</v>
      </c>
      <c r="K980" s="127">
        <v>8840</v>
      </c>
      <c r="L980" s="124" t="s">
        <v>5384</v>
      </c>
      <c r="M980" s="128" t="s">
        <v>3006</v>
      </c>
      <c r="N980" s="128"/>
      <c r="O980" s="129">
        <v>7512.58</v>
      </c>
      <c r="P980" s="129">
        <v>39.42</v>
      </c>
      <c r="Q980" s="130">
        <v>8840</v>
      </c>
      <c r="R980" s="129">
        <v>100</v>
      </c>
      <c r="S980" s="129">
        <v>1</v>
      </c>
      <c r="T980" s="128" t="s">
        <v>2948</v>
      </c>
      <c r="U980" s="128" t="s">
        <v>5385</v>
      </c>
      <c r="V980" s="131">
        <v>89210</v>
      </c>
      <c r="W980" s="132"/>
    </row>
    <row r="981" spans="1:23" s="137" customFormat="1" ht="30" customHeight="1" x14ac:dyDescent="0.35">
      <c r="A981" s="140">
        <v>892922</v>
      </c>
      <c r="B981" s="123" t="s">
        <v>2873</v>
      </c>
      <c r="C981" s="124" t="s">
        <v>5386</v>
      </c>
      <c r="D981" s="128" t="s">
        <v>2957</v>
      </c>
      <c r="E981" s="124" t="s">
        <v>2874</v>
      </c>
      <c r="F981" s="124"/>
      <c r="G981" s="124" t="s">
        <v>138</v>
      </c>
      <c r="H981" s="124" t="e">
        <v>#N/A</v>
      </c>
      <c r="I981" s="124" t="e">
        <v>#N/A</v>
      </c>
      <c r="J981" s="126">
        <v>84</v>
      </c>
      <c r="K981" s="127">
        <v>8452</v>
      </c>
      <c r="L981" s="124" t="s">
        <v>5296</v>
      </c>
      <c r="M981" s="128" t="s">
        <v>5091</v>
      </c>
      <c r="N981" s="128"/>
      <c r="O981" s="129">
        <v>85.35</v>
      </c>
      <c r="P981" s="129">
        <v>5.27</v>
      </c>
      <c r="Q981" s="130">
        <v>8452</v>
      </c>
      <c r="R981" s="129">
        <v>8000</v>
      </c>
      <c r="S981" s="129">
        <v>800</v>
      </c>
      <c r="T981" s="128" t="s">
        <v>2948</v>
      </c>
      <c r="U981" s="128" t="s">
        <v>5387</v>
      </c>
      <c r="V981" s="131">
        <v>89260</v>
      </c>
      <c r="W981" s="132"/>
    </row>
    <row r="982" spans="1:23" s="137" customFormat="1" ht="30" customHeight="1" x14ac:dyDescent="0.35">
      <c r="A982" s="140">
        <v>892923</v>
      </c>
      <c r="B982" s="123" t="s">
        <v>2875</v>
      </c>
      <c r="C982" s="124" t="s">
        <v>5388</v>
      </c>
      <c r="D982" s="128" t="s">
        <v>2957</v>
      </c>
      <c r="E982" s="124" t="s">
        <v>2876</v>
      </c>
      <c r="F982" s="124"/>
      <c r="G982" s="124" t="s">
        <v>138</v>
      </c>
      <c r="H982" s="124" t="e">
        <v>#N/A</v>
      </c>
      <c r="I982" s="124" t="e">
        <v>#N/A</v>
      </c>
      <c r="J982" s="126">
        <v>14</v>
      </c>
      <c r="K982" s="127">
        <v>1499</v>
      </c>
      <c r="L982" s="124" t="s">
        <v>3377</v>
      </c>
      <c r="M982" s="128" t="s">
        <v>3006</v>
      </c>
      <c r="N982" s="128"/>
      <c r="O982" s="129">
        <v>207179.49</v>
      </c>
      <c r="P982" s="129">
        <v>233.85</v>
      </c>
      <c r="Q982" s="130">
        <v>1499</v>
      </c>
      <c r="R982" s="129">
        <v>35</v>
      </c>
      <c r="S982" s="129">
        <v>1</v>
      </c>
      <c r="T982" s="128" t="s">
        <v>2948</v>
      </c>
      <c r="U982" s="128" t="s">
        <v>5389</v>
      </c>
      <c r="V982" s="131">
        <v>89215</v>
      </c>
      <c r="W982" s="132"/>
    </row>
    <row r="983" spans="1:23" s="137" customFormat="1" ht="30" customHeight="1" x14ac:dyDescent="0.35">
      <c r="A983" s="140">
        <v>892924</v>
      </c>
      <c r="B983" s="123" t="s">
        <v>2877</v>
      </c>
      <c r="C983" s="124" t="s">
        <v>2877</v>
      </c>
      <c r="D983" s="128" t="s">
        <v>2957</v>
      </c>
      <c r="E983" s="124" t="s">
        <v>2878</v>
      </c>
      <c r="F983" s="124" t="s">
        <v>6051</v>
      </c>
      <c r="G983" s="124" t="s">
        <v>138</v>
      </c>
      <c r="H983" s="124" t="e">
        <v>#N/A</v>
      </c>
      <c r="I983" s="124" t="e">
        <v>#N/A</v>
      </c>
      <c r="J983" s="126">
        <v>82</v>
      </c>
      <c r="K983" s="127">
        <v>8261</v>
      </c>
      <c r="L983" s="124" t="s">
        <v>6026</v>
      </c>
      <c r="M983" s="128" t="s">
        <v>4142</v>
      </c>
      <c r="N983" s="128"/>
      <c r="O983" s="129">
        <v>7224.7</v>
      </c>
      <c r="P983" s="129">
        <v>77.34</v>
      </c>
      <c r="Q983" s="130">
        <v>8261</v>
      </c>
      <c r="R983" s="129">
        <v>4600</v>
      </c>
      <c r="S983" s="129">
        <v>260</v>
      </c>
      <c r="T983" s="128" t="s">
        <v>2948</v>
      </c>
      <c r="U983" s="128" t="s">
        <v>5390</v>
      </c>
      <c r="V983" s="131">
        <v>89410</v>
      </c>
      <c r="W983" s="132">
        <v>82620</v>
      </c>
    </row>
    <row r="984" spans="1:23" s="137" customFormat="1" ht="30" customHeight="1" x14ac:dyDescent="0.35">
      <c r="A984" s="140">
        <v>895200</v>
      </c>
      <c r="B984" s="123" t="s">
        <v>2879</v>
      </c>
      <c r="C984" s="124" t="s">
        <v>5391</v>
      </c>
      <c r="D984" s="128" t="s">
        <v>2957</v>
      </c>
      <c r="E984" s="124" t="s">
        <v>5709</v>
      </c>
      <c r="F984" s="124"/>
      <c r="G984" s="124" t="s">
        <v>138</v>
      </c>
      <c r="H984" s="124" t="e">
        <v>#N/A</v>
      </c>
      <c r="I984" s="124" t="e">
        <v>#N/A</v>
      </c>
      <c r="J984" s="126">
        <v>89</v>
      </c>
      <c r="K984" s="127">
        <v>8951</v>
      </c>
      <c r="L984" s="124" t="s">
        <v>5357</v>
      </c>
      <c r="M984" s="128" t="s">
        <v>3038</v>
      </c>
      <c r="N984" s="128"/>
      <c r="O984" s="129">
        <v>2.15</v>
      </c>
      <c r="P984" s="129">
        <v>0.02</v>
      </c>
      <c r="Q984" s="130">
        <v>8951</v>
      </c>
      <c r="R984" s="129">
        <v>10000000</v>
      </c>
      <c r="S984" s="129">
        <v>410000</v>
      </c>
      <c r="T984" s="128" t="s">
        <v>2948</v>
      </c>
      <c r="U984" s="128" t="s">
        <v>5392</v>
      </c>
      <c r="V984" s="131"/>
      <c r="W984" s="132">
        <v>89520</v>
      </c>
    </row>
    <row r="985" spans="1:23" s="137" customFormat="1" ht="30" customHeight="1" x14ac:dyDescent="0.35">
      <c r="A985" s="140">
        <v>911125</v>
      </c>
      <c r="B985" s="123" t="s">
        <v>2880</v>
      </c>
      <c r="C985" s="124" t="s">
        <v>6052</v>
      </c>
      <c r="D985" s="128" t="s">
        <v>5394</v>
      </c>
      <c r="E985" s="124" t="s">
        <v>2881</v>
      </c>
      <c r="F985" s="136"/>
      <c r="G985" s="124" t="s">
        <v>138</v>
      </c>
      <c r="H985" s="124" t="e">
        <v>#N/A</v>
      </c>
      <c r="I985" s="124" t="e">
        <v>#N/A</v>
      </c>
      <c r="J985" s="126">
        <v>91</v>
      </c>
      <c r="K985" s="127">
        <v>9110</v>
      </c>
      <c r="L985" s="124" t="s">
        <v>5395</v>
      </c>
      <c r="M985" s="128" t="s">
        <v>3571</v>
      </c>
      <c r="N985" s="128"/>
      <c r="O985" s="129" t="s">
        <v>5877</v>
      </c>
      <c r="P985" s="129">
        <v>0</v>
      </c>
      <c r="Q985" s="130">
        <v>9110</v>
      </c>
      <c r="R985" s="129"/>
      <c r="S985" s="129"/>
      <c r="T985" s="128" t="s">
        <v>2948</v>
      </c>
      <c r="U985" s="128" t="s">
        <v>5429</v>
      </c>
      <c r="V985" s="131">
        <v>91120</v>
      </c>
      <c r="W985" s="132">
        <v>91120</v>
      </c>
    </row>
    <row r="986" spans="1:23" s="137" customFormat="1" ht="30" customHeight="1" x14ac:dyDescent="0.35">
      <c r="A986" s="140">
        <v>911127</v>
      </c>
      <c r="B986" s="123" t="s">
        <v>2882</v>
      </c>
      <c r="C986" s="124" t="s">
        <v>5393</v>
      </c>
      <c r="D986" s="128" t="s">
        <v>5394</v>
      </c>
      <c r="E986" s="124" t="s">
        <v>2883</v>
      </c>
      <c r="F986" s="124"/>
      <c r="G986" s="124" t="s">
        <v>138</v>
      </c>
      <c r="H986" s="124" t="e">
        <v>#N/A</v>
      </c>
      <c r="I986" s="124" t="e">
        <v>#N/A</v>
      </c>
      <c r="J986" s="126">
        <v>91</v>
      </c>
      <c r="K986" s="127">
        <v>9110</v>
      </c>
      <c r="L986" s="124" t="s">
        <v>5395</v>
      </c>
      <c r="M986" s="128" t="s">
        <v>3571</v>
      </c>
      <c r="N986" s="128"/>
      <c r="O986" s="129" t="s">
        <v>5877</v>
      </c>
      <c r="P986" s="129">
        <v>0</v>
      </c>
      <c r="Q986" s="130">
        <v>9110</v>
      </c>
      <c r="R986" s="129"/>
      <c r="S986" s="129"/>
      <c r="T986" s="128" t="s">
        <v>2948</v>
      </c>
      <c r="U986" s="128" t="s">
        <v>5396</v>
      </c>
      <c r="V986" s="131">
        <v>91120</v>
      </c>
      <c r="W986" s="132">
        <v>91120</v>
      </c>
    </row>
    <row r="987" spans="1:23" s="137" customFormat="1" ht="30" customHeight="1" x14ac:dyDescent="0.35">
      <c r="A987" s="140">
        <v>911142</v>
      </c>
      <c r="B987" s="123" t="s">
        <v>2884</v>
      </c>
      <c r="C987" s="124" t="s">
        <v>5397</v>
      </c>
      <c r="D987" s="128" t="s">
        <v>5394</v>
      </c>
      <c r="E987" s="124" t="s">
        <v>2885</v>
      </c>
      <c r="F987" s="124"/>
      <c r="G987" s="124" t="s">
        <v>138</v>
      </c>
      <c r="H987" s="124" t="e">
        <v>#N/A</v>
      </c>
      <c r="I987" s="124" t="e">
        <v>#N/A</v>
      </c>
      <c r="J987" s="126">
        <v>91</v>
      </c>
      <c r="K987" s="127">
        <v>9110</v>
      </c>
      <c r="L987" s="124" t="s">
        <v>5395</v>
      </c>
      <c r="M987" s="128" t="s">
        <v>3571</v>
      </c>
      <c r="N987" s="128"/>
      <c r="O987" s="129" t="s">
        <v>5877</v>
      </c>
      <c r="P987" s="129">
        <v>0</v>
      </c>
      <c r="Q987" s="130">
        <v>9110</v>
      </c>
      <c r="R987" s="129"/>
      <c r="S987" s="129"/>
      <c r="T987" s="128" t="s">
        <v>2948</v>
      </c>
      <c r="U987" s="128" t="s">
        <v>5398</v>
      </c>
      <c r="V987" s="131">
        <v>91110</v>
      </c>
      <c r="W987" s="132">
        <v>91140</v>
      </c>
    </row>
    <row r="988" spans="1:23" s="137" customFormat="1" ht="30" customHeight="1" x14ac:dyDescent="0.35">
      <c r="A988" s="140">
        <v>911146</v>
      </c>
      <c r="B988" s="123" t="s">
        <v>2886</v>
      </c>
      <c r="C988" s="124" t="s">
        <v>5399</v>
      </c>
      <c r="D988" s="128" t="s">
        <v>5394</v>
      </c>
      <c r="E988" s="124" t="s">
        <v>2887</v>
      </c>
      <c r="F988" s="124"/>
      <c r="G988" s="124" t="s">
        <v>138</v>
      </c>
      <c r="H988" s="124" t="e">
        <v>#N/A</v>
      </c>
      <c r="I988" s="124" t="e">
        <v>#N/A</v>
      </c>
      <c r="J988" s="126">
        <v>91</v>
      </c>
      <c r="K988" s="127">
        <v>9110</v>
      </c>
      <c r="L988" s="124" t="s">
        <v>5395</v>
      </c>
      <c r="M988" s="128" t="s">
        <v>3571</v>
      </c>
      <c r="N988" s="128"/>
      <c r="O988" s="129" t="s">
        <v>5877</v>
      </c>
      <c r="P988" s="129">
        <v>0</v>
      </c>
      <c r="Q988" s="130">
        <v>9110</v>
      </c>
      <c r="R988" s="129"/>
      <c r="S988" s="129"/>
      <c r="T988" s="128" t="s">
        <v>2948</v>
      </c>
      <c r="U988" s="128" t="s">
        <v>5400</v>
      </c>
      <c r="V988" s="131">
        <v>91110</v>
      </c>
      <c r="W988" s="132">
        <v>91110</v>
      </c>
    </row>
    <row r="989" spans="1:23" s="137" customFormat="1" ht="30" customHeight="1" x14ac:dyDescent="0.35">
      <c r="A989" s="140">
        <v>912262</v>
      </c>
      <c r="B989" s="123" t="s">
        <v>2888</v>
      </c>
      <c r="C989" s="124" t="s">
        <v>2888</v>
      </c>
      <c r="D989" s="128" t="s">
        <v>5394</v>
      </c>
      <c r="E989" s="124" t="s">
        <v>2889</v>
      </c>
      <c r="F989" s="124"/>
      <c r="G989" s="124" t="s">
        <v>138</v>
      </c>
      <c r="H989" s="124" t="e">
        <v>#N/A</v>
      </c>
      <c r="I989" s="124" t="e">
        <v>#N/A</v>
      </c>
      <c r="J989" s="126">
        <v>91</v>
      </c>
      <c r="K989" s="127">
        <v>9110</v>
      </c>
      <c r="L989" s="124" t="s">
        <v>5395</v>
      </c>
      <c r="M989" s="128" t="s">
        <v>3571</v>
      </c>
      <c r="N989" s="128"/>
      <c r="O989" s="129" t="s">
        <v>5877</v>
      </c>
      <c r="P989" s="129">
        <v>0</v>
      </c>
      <c r="Q989" s="130">
        <v>9120</v>
      </c>
      <c r="R989" s="129"/>
      <c r="S989" s="129"/>
      <c r="T989" s="128" t="s">
        <v>2948</v>
      </c>
      <c r="U989" s="128" t="s">
        <v>5401</v>
      </c>
      <c r="V989" s="131">
        <v>91210</v>
      </c>
      <c r="W989" s="132" t="s">
        <v>5402</v>
      </c>
    </row>
    <row r="990" spans="1:23" s="137" customFormat="1" ht="30" customHeight="1" x14ac:dyDescent="0.35">
      <c r="A990" s="140">
        <v>913384</v>
      </c>
      <c r="B990" s="123" t="s">
        <v>2890</v>
      </c>
      <c r="C990" s="124" t="s">
        <v>5403</v>
      </c>
      <c r="D990" s="128" t="s">
        <v>5394</v>
      </c>
      <c r="E990" s="124" t="s">
        <v>2891</v>
      </c>
      <c r="F990" s="124" t="s">
        <v>5404</v>
      </c>
      <c r="G990" s="124" t="s">
        <v>138</v>
      </c>
      <c r="H990" s="124" t="e">
        <v>#N/A</v>
      </c>
      <c r="I990" s="124" t="e">
        <v>#N/A</v>
      </c>
      <c r="J990" s="126">
        <v>91</v>
      </c>
      <c r="K990" s="127">
        <v>9110</v>
      </c>
      <c r="L990" s="124" t="s">
        <v>5395</v>
      </c>
      <c r="M990" s="128" t="s">
        <v>3571</v>
      </c>
      <c r="N990" s="128"/>
      <c r="O990" s="129" t="s">
        <v>5877</v>
      </c>
      <c r="P990" s="129">
        <v>0</v>
      </c>
      <c r="Q990" s="130">
        <v>9110</v>
      </c>
      <c r="R990" s="129"/>
      <c r="S990" s="129"/>
      <c r="T990" s="128" t="s">
        <v>2948</v>
      </c>
      <c r="U990" s="128" t="s">
        <v>5405</v>
      </c>
      <c r="V990" s="131" t="s">
        <v>5406</v>
      </c>
      <c r="W990" s="132" t="s">
        <v>5407</v>
      </c>
    </row>
    <row r="991" spans="1:23" s="137" customFormat="1" ht="30" customHeight="1" x14ac:dyDescent="0.35">
      <c r="A991" s="140">
        <v>913393</v>
      </c>
      <c r="B991" s="123" t="s">
        <v>2892</v>
      </c>
      <c r="C991" s="124" t="s">
        <v>5408</v>
      </c>
      <c r="D991" s="128" t="s">
        <v>5394</v>
      </c>
      <c r="E991" s="124" t="s">
        <v>2893</v>
      </c>
      <c r="F991" s="124"/>
      <c r="G991" s="124" t="s">
        <v>138</v>
      </c>
      <c r="H991" s="124" t="e">
        <v>#N/A</v>
      </c>
      <c r="I991" s="124" t="e">
        <v>#N/A</v>
      </c>
      <c r="J991" s="126">
        <v>91</v>
      </c>
      <c r="K991" s="127">
        <v>9110</v>
      </c>
      <c r="L991" s="124" t="s">
        <v>5395</v>
      </c>
      <c r="M991" s="128" t="s">
        <v>3571</v>
      </c>
      <c r="N991" s="128"/>
      <c r="O991" s="129" t="s">
        <v>5877</v>
      </c>
      <c r="P991" s="129">
        <v>0</v>
      </c>
      <c r="Q991" s="130">
        <v>9130</v>
      </c>
      <c r="R991" s="129"/>
      <c r="S991" s="129"/>
      <c r="T991" s="128" t="s">
        <v>2948</v>
      </c>
      <c r="U991" s="128" t="s">
        <v>5409</v>
      </c>
      <c r="V991" s="131" t="s">
        <v>5410</v>
      </c>
      <c r="W991" s="132" t="s">
        <v>5407</v>
      </c>
    </row>
    <row r="992" spans="1:23" s="137" customFormat="1" ht="30" customHeight="1" x14ac:dyDescent="0.35">
      <c r="A992" s="140">
        <v>914263</v>
      </c>
      <c r="B992" s="123" t="s">
        <v>2894</v>
      </c>
      <c r="C992" s="124" t="s">
        <v>5411</v>
      </c>
      <c r="D992" s="128" t="s">
        <v>5394</v>
      </c>
      <c r="E992" s="124" t="s">
        <v>2895</v>
      </c>
      <c r="F992" s="124"/>
      <c r="G992" s="124" t="s">
        <v>138</v>
      </c>
      <c r="H992" s="124" t="e">
        <v>#N/A</v>
      </c>
      <c r="I992" s="124" t="e">
        <v>#N/A</v>
      </c>
      <c r="J992" s="126">
        <v>91</v>
      </c>
      <c r="K992" s="127">
        <v>9110</v>
      </c>
      <c r="L992" s="124" t="s">
        <v>5395</v>
      </c>
      <c r="M992" s="128" t="s">
        <v>3571</v>
      </c>
      <c r="N992" s="128"/>
      <c r="O992" s="129" t="s">
        <v>5877</v>
      </c>
      <c r="P992" s="129">
        <v>0</v>
      </c>
      <c r="Q992" s="130">
        <v>9110</v>
      </c>
      <c r="R992" s="129"/>
      <c r="S992" s="129"/>
      <c r="T992" s="128" t="s">
        <v>2948</v>
      </c>
      <c r="U992" s="128" t="s">
        <v>5412</v>
      </c>
      <c r="V992" s="131">
        <v>91410</v>
      </c>
      <c r="W992" s="132"/>
    </row>
    <row r="993" spans="1:23" s="137" customFormat="1" ht="30" customHeight="1" x14ac:dyDescent="0.35">
      <c r="A993" s="140">
        <v>921164</v>
      </c>
      <c r="B993" s="123" t="s">
        <v>2896</v>
      </c>
      <c r="C993" s="124" t="s">
        <v>5413</v>
      </c>
      <c r="D993" s="128" t="s">
        <v>5394</v>
      </c>
      <c r="E993" s="124" t="s">
        <v>2897</v>
      </c>
      <c r="F993" s="124" t="s">
        <v>6053</v>
      </c>
      <c r="G993" s="124" t="s">
        <v>138</v>
      </c>
      <c r="H993" s="124" t="e">
        <v>#N/A</v>
      </c>
      <c r="I993" s="124" t="e">
        <v>#N/A</v>
      </c>
      <c r="J993" s="126">
        <v>99</v>
      </c>
      <c r="K993" s="127">
        <v>9900</v>
      </c>
      <c r="L993" s="124" t="s">
        <v>5414</v>
      </c>
      <c r="M993" s="128" t="s">
        <v>3571</v>
      </c>
      <c r="N993" s="128"/>
      <c r="O993" s="129" t="s">
        <v>5877</v>
      </c>
      <c r="P993" s="129">
        <v>0</v>
      </c>
      <c r="Q993" s="130">
        <v>9900</v>
      </c>
      <c r="R993" s="129"/>
      <c r="S993" s="129"/>
      <c r="T993" s="128" t="s">
        <v>2948</v>
      </c>
      <c r="U993" s="128" t="s">
        <v>5415</v>
      </c>
      <c r="V993" s="131"/>
      <c r="W993" s="132"/>
    </row>
    <row r="994" spans="1:23" ht="30" customHeight="1" x14ac:dyDescent="0.3">
      <c r="A994" s="141">
        <v>921167</v>
      </c>
      <c r="B994" s="142" t="s">
        <v>2898</v>
      </c>
      <c r="C994" s="143" t="s">
        <v>5416</v>
      </c>
      <c r="D994" s="144" t="s">
        <v>5394</v>
      </c>
      <c r="E994" s="143" t="s">
        <v>2899</v>
      </c>
      <c r="F994" s="143" t="s">
        <v>6053</v>
      </c>
      <c r="G994" s="143" t="s">
        <v>138</v>
      </c>
      <c r="H994" s="143" t="e">
        <v>#N/A</v>
      </c>
      <c r="I994" s="143" t="e">
        <v>#N/A</v>
      </c>
      <c r="J994" s="145">
        <v>99</v>
      </c>
      <c r="K994" s="146">
        <v>9900</v>
      </c>
      <c r="L994" s="143" t="s">
        <v>5414</v>
      </c>
      <c r="M994" s="147" t="s">
        <v>3571</v>
      </c>
      <c r="N994" s="147"/>
      <c r="O994" s="148" t="s">
        <v>5877</v>
      </c>
      <c r="P994" s="148">
        <v>0</v>
      </c>
      <c r="Q994" s="149">
        <v>9900</v>
      </c>
      <c r="R994" s="148"/>
      <c r="S994" s="148"/>
      <c r="T994" s="147" t="s">
        <v>2948</v>
      </c>
      <c r="U994" s="147" t="s">
        <v>5417</v>
      </c>
      <c r="V994" s="150"/>
      <c r="W994" s="151"/>
    </row>
    <row r="995" spans="1:23" ht="30" customHeight="1" x14ac:dyDescent="0.3">
      <c r="A995" s="122">
        <v>921168</v>
      </c>
      <c r="B995" s="123" t="s">
        <v>2900</v>
      </c>
      <c r="C995" s="124" t="s">
        <v>5418</v>
      </c>
      <c r="D995" s="125" t="s">
        <v>5394</v>
      </c>
      <c r="E995" s="124" t="s">
        <v>2901</v>
      </c>
      <c r="F995" s="124" t="s">
        <v>5404</v>
      </c>
      <c r="G995" s="124" t="s">
        <v>138</v>
      </c>
      <c r="H995" s="124" t="e">
        <v>#N/A</v>
      </c>
      <c r="I995" s="124" t="e">
        <v>#N/A</v>
      </c>
      <c r="J995" s="126">
        <v>92</v>
      </c>
      <c r="K995" s="127">
        <v>9110</v>
      </c>
      <c r="L995" s="124" t="s">
        <v>5395</v>
      </c>
      <c r="M995" s="128" t="s">
        <v>3571</v>
      </c>
      <c r="N995" s="128"/>
      <c r="O995" s="129" t="s">
        <v>5877</v>
      </c>
      <c r="P995" s="129">
        <v>0</v>
      </c>
      <c r="Q995" s="130">
        <v>9210</v>
      </c>
      <c r="R995" s="129"/>
      <c r="S995" s="129"/>
      <c r="T995" s="128" t="s">
        <v>2948</v>
      </c>
      <c r="U995" s="128" t="s">
        <v>5419</v>
      </c>
      <c r="V995" s="131" t="s">
        <v>5420</v>
      </c>
      <c r="W995" s="132" t="s">
        <v>5421</v>
      </c>
    </row>
    <row r="996" spans="1:23" ht="30" customHeight="1" x14ac:dyDescent="0.3">
      <c r="A996" s="122">
        <v>921174</v>
      </c>
      <c r="B996" s="123" t="s">
        <v>2902</v>
      </c>
      <c r="C996" s="124" t="s">
        <v>5422</v>
      </c>
      <c r="D996" s="125" t="s">
        <v>5394</v>
      </c>
      <c r="E996" s="124" t="s">
        <v>2903</v>
      </c>
      <c r="F996" s="124" t="s">
        <v>5404</v>
      </c>
      <c r="G996" s="124" t="s">
        <v>138</v>
      </c>
      <c r="H996" s="124" t="e">
        <v>#N/A</v>
      </c>
      <c r="I996" s="124" t="e">
        <v>#N/A</v>
      </c>
      <c r="J996" s="126">
        <v>99</v>
      </c>
      <c r="K996" s="127">
        <v>9900</v>
      </c>
      <c r="L996" s="124" t="s">
        <v>5414</v>
      </c>
      <c r="M996" s="128" t="s">
        <v>3571</v>
      </c>
      <c r="N996" s="128"/>
      <c r="O996" s="129" t="s">
        <v>5877</v>
      </c>
      <c r="P996" s="129">
        <v>0</v>
      </c>
      <c r="Q996" s="130">
        <v>9900</v>
      </c>
      <c r="R996" s="129"/>
      <c r="S996" s="129"/>
      <c r="T996" s="128" t="s">
        <v>2948</v>
      </c>
      <c r="U996" s="128" t="s">
        <v>5423</v>
      </c>
      <c r="V996" s="131" t="s">
        <v>5420</v>
      </c>
      <c r="W996" s="132" t="s">
        <v>5421</v>
      </c>
    </row>
    <row r="997" spans="1:23" ht="30" customHeight="1" x14ac:dyDescent="0.3">
      <c r="A997" s="122">
        <v>921177</v>
      </c>
      <c r="B997" s="123" t="s">
        <v>2904</v>
      </c>
      <c r="C997" s="124" t="s">
        <v>5424</v>
      </c>
      <c r="D997" s="125" t="s">
        <v>5394</v>
      </c>
      <c r="E997" s="124" t="s">
        <v>2905</v>
      </c>
      <c r="F997" s="124" t="s">
        <v>6053</v>
      </c>
      <c r="G997" s="124" t="s">
        <v>138</v>
      </c>
      <c r="H997" s="124" t="e">
        <v>#N/A</v>
      </c>
      <c r="I997" s="124" t="e">
        <v>#N/A</v>
      </c>
      <c r="J997" s="126">
        <v>99</v>
      </c>
      <c r="K997" s="127">
        <v>9900</v>
      </c>
      <c r="L997" s="124" t="s">
        <v>5414</v>
      </c>
      <c r="M997" s="128" t="s">
        <v>3571</v>
      </c>
      <c r="N997" s="128"/>
      <c r="O997" s="129" t="s">
        <v>5877</v>
      </c>
      <c r="P997" s="129">
        <v>0</v>
      </c>
      <c r="Q997" s="130">
        <v>9900</v>
      </c>
      <c r="R997" s="129"/>
      <c r="S997" s="129"/>
      <c r="T997" s="128" t="s">
        <v>2948</v>
      </c>
      <c r="U997" s="128" t="s">
        <v>5425</v>
      </c>
      <c r="V997" s="131"/>
      <c r="W997" s="132"/>
    </row>
    <row r="998" spans="1:23" ht="30" customHeight="1" x14ac:dyDescent="0.3">
      <c r="A998" s="122">
        <v>921178</v>
      </c>
      <c r="B998" s="123" t="s">
        <v>2906</v>
      </c>
      <c r="C998" s="124" t="s">
        <v>5426</v>
      </c>
      <c r="D998" s="125" t="s">
        <v>5394</v>
      </c>
      <c r="E998" s="124" t="s">
        <v>2907</v>
      </c>
      <c r="F998" s="124"/>
      <c r="G998" s="124" t="s">
        <v>138</v>
      </c>
      <c r="H998" s="124" t="e">
        <v>#N/A</v>
      </c>
      <c r="I998" s="124" t="e">
        <v>#N/A</v>
      </c>
      <c r="J998" s="126">
        <v>92</v>
      </c>
      <c r="K998" s="127">
        <v>9110</v>
      </c>
      <c r="L998" s="124" t="s">
        <v>5395</v>
      </c>
      <c r="M998" s="128" t="s">
        <v>3571</v>
      </c>
      <c r="N998" s="128"/>
      <c r="O998" s="129" t="s">
        <v>5877</v>
      </c>
      <c r="P998" s="129">
        <v>0</v>
      </c>
      <c r="Q998" s="130">
        <v>9210</v>
      </c>
      <c r="R998" s="129"/>
      <c r="S998" s="129"/>
      <c r="T998" s="128" t="s">
        <v>2948</v>
      </c>
      <c r="U998" s="128" t="s">
        <v>5427</v>
      </c>
      <c r="V998" s="131" t="s">
        <v>5420</v>
      </c>
      <c r="W998" s="132" t="s">
        <v>5421</v>
      </c>
    </row>
    <row r="999" spans="1:23" ht="30" customHeight="1" x14ac:dyDescent="0.3">
      <c r="A999" s="122">
        <v>922274</v>
      </c>
      <c r="B999" s="123" t="s">
        <v>2908</v>
      </c>
      <c r="C999" s="124" t="s">
        <v>5428</v>
      </c>
      <c r="D999" s="125" t="s">
        <v>5394</v>
      </c>
      <c r="E999" s="124" t="s">
        <v>2909</v>
      </c>
      <c r="F999" s="124"/>
      <c r="G999" s="124" t="s">
        <v>138</v>
      </c>
      <c r="H999" s="124" t="e">
        <v>#N/A</v>
      </c>
      <c r="I999" s="124" t="e">
        <v>#N/A</v>
      </c>
      <c r="J999" s="126">
        <v>91</v>
      </c>
      <c r="K999" s="127">
        <v>9110</v>
      </c>
      <c r="L999" s="124" t="s">
        <v>5395</v>
      </c>
      <c r="M999" s="128" t="s">
        <v>3571</v>
      </c>
      <c r="N999" s="128"/>
      <c r="O999" s="129" t="s">
        <v>5877</v>
      </c>
      <c r="P999" s="129">
        <v>0</v>
      </c>
      <c r="Q999" s="130">
        <v>9110</v>
      </c>
      <c r="R999" s="129"/>
      <c r="S999" s="129"/>
      <c r="T999" s="128" t="s">
        <v>2948</v>
      </c>
      <c r="U999" s="128" t="s">
        <v>5429</v>
      </c>
      <c r="V999" s="131">
        <v>92212</v>
      </c>
      <c r="W999" s="132">
        <v>92220</v>
      </c>
    </row>
    <row r="1000" spans="1:23" ht="30" customHeight="1" x14ac:dyDescent="0.3">
      <c r="A1000" s="122">
        <v>922276</v>
      </c>
      <c r="B1000" s="123" t="s">
        <v>2910</v>
      </c>
      <c r="C1000" s="124" t="s">
        <v>5430</v>
      </c>
      <c r="D1000" s="125" t="s">
        <v>5394</v>
      </c>
      <c r="E1000" s="124" t="s">
        <v>2911</v>
      </c>
      <c r="F1000" s="124"/>
      <c r="G1000" s="124" t="s">
        <v>138</v>
      </c>
      <c r="H1000" s="124" t="e">
        <v>#N/A</v>
      </c>
      <c r="I1000" s="124" t="e">
        <v>#N/A</v>
      </c>
      <c r="J1000" s="126">
        <v>91</v>
      </c>
      <c r="K1000" s="127">
        <v>9110</v>
      </c>
      <c r="L1000" s="124" t="s">
        <v>5395</v>
      </c>
      <c r="M1000" s="128" t="s">
        <v>3571</v>
      </c>
      <c r="N1000" s="128"/>
      <c r="O1000" s="129" t="s">
        <v>5877</v>
      </c>
      <c r="P1000" s="129">
        <v>0</v>
      </c>
      <c r="Q1000" s="130">
        <v>9110</v>
      </c>
      <c r="R1000" s="129"/>
      <c r="S1000" s="129"/>
      <c r="T1000" s="128" t="s">
        <v>2948</v>
      </c>
      <c r="U1000" s="128" t="s">
        <v>5431</v>
      </c>
      <c r="V1000" s="131">
        <v>92210</v>
      </c>
      <c r="W1000" s="132" t="s">
        <v>5432</v>
      </c>
    </row>
    <row r="1001" spans="1:23" ht="30" customHeight="1" x14ac:dyDescent="0.3">
      <c r="A1001" s="122">
        <v>922278</v>
      </c>
      <c r="B1001" s="123" t="s">
        <v>2912</v>
      </c>
      <c r="C1001" s="124" t="s">
        <v>5433</v>
      </c>
      <c r="D1001" s="125" t="s">
        <v>5394</v>
      </c>
      <c r="E1001" s="124" t="s">
        <v>2913</v>
      </c>
      <c r="F1001" s="124"/>
      <c r="G1001" s="124" t="s">
        <v>138</v>
      </c>
      <c r="H1001" s="124" t="e">
        <v>#N/A</v>
      </c>
      <c r="I1001" s="124" t="e">
        <v>#N/A</v>
      </c>
      <c r="J1001" s="126">
        <v>91</v>
      </c>
      <c r="K1001" s="127">
        <v>9110</v>
      </c>
      <c r="L1001" s="124" t="s">
        <v>5395</v>
      </c>
      <c r="M1001" s="128" t="s">
        <v>3571</v>
      </c>
      <c r="N1001" s="128"/>
      <c r="O1001" s="129" t="s">
        <v>5877</v>
      </c>
      <c r="P1001" s="129">
        <v>0</v>
      </c>
      <c r="Q1001" s="130">
        <v>9110</v>
      </c>
      <c r="R1001" s="129"/>
      <c r="S1001" s="129"/>
      <c r="T1001" s="128" t="s">
        <v>2948</v>
      </c>
      <c r="U1001" s="128" t="s">
        <v>5434</v>
      </c>
      <c r="V1001" s="131">
        <v>92210</v>
      </c>
      <c r="W1001" s="132">
        <v>92210</v>
      </c>
    </row>
    <row r="1002" spans="1:23" ht="30" customHeight="1" x14ac:dyDescent="0.3">
      <c r="A1002" s="122">
        <v>922292</v>
      </c>
      <c r="B1002" s="123" t="s">
        <v>2914</v>
      </c>
      <c r="C1002" s="124" t="s">
        <v>5435</v>
      </c>
      <c r="D1002" s="125" t="s">
        <v>5394</v>
      </c>
      <c r="E1002" s="124" t="s">
        <v>2915</v>
      </c>
      <c r="F1002" s="124"/>
      <c r="G1002" s="124" t="s">
        <v>138</v>
      </c>
      <c r="H1002" s="124" t="e">
        <v>#N/A</v>
      </c>
      <c r="I1002" s="124" t="e">
        <v>#N/A</v>
      </c>
      <c r="J1002" s="126">
        <v>92</v>
      </c>
      <c r="K1002" s="127">
        <v>9110</v>
      </c>
      <c r="L1002" s="124" t="s">
        <v>5395</v>
      </c>
      <c r="M1002" s="128" t="s">
        <v>3571</v>
      </c>
      <c r="N1002" s="128"/>
      <c r="O1002" s="129" t="s">
        <v>5877</v>
      </c>
      <c r="P1002" s="129">
        <v>0</v>
      </c>
      <c r="Q1002" s="130">
        <v>9220</v>
      </c>
      <c r="R1002" s="129"/>
      <c r="S1002" s="129"/>
      <c r="T1002" s="128" t="s">
        <v>2948</v>
      </c>
      <c r="U1002" s="128" t="s">
        <v>5436</v>
      </c>
      <c r="V1002" s="131">
        <v>92210</v>
      </c>
      <c r="W1002" s="132" t="s">
        <v>5432</v>
      </c>
    </row>
    <row r="1003" spans="1:23" ht="30" customHeight="1" x14ac:dyDescent="0.3">
      <c r="A1003" s="122">
        <v>922294</v>
      </c>
      <c r="B1003" s="123" t="s">
        <v>2916</v>
      </c>
      <c r="C1003" s="124" t="s">
        <v>5437</v>
      </c>
      <c r="D1003" s="125" t="s">
        <v>5394</v>
      </c>
      <c r="E1003" s="124" t="s">
        <v>2917</v>
      </c>
      <c r="F1003" s="124"/>
      <c r="G1003" s="124" t="s">
        <v>138</v>
      </c>
      <c r="H1003" s="124" t="e">
        <v>#N/A</v>
      </c>
      <c r="I1003" s="124" t="e">
        <v>#N/A</v>
      </c>
      <c r="J1003" s="126">
        <v>91</v>
      </c>
      <c r="K1003" s="127">
        <v>9110</v>
      </c>
      <c r="L1003" s="124" t="s">
        <v>5395</v>
      </c>
      <c r="M1003" s="128" t="s">
        <v>3571</v>
      </c>
      <c r="N1003" s="128"/>
      <c r="O1003" s="129" t="s">
        <v>5877</v>
      </c>
      <c r="P1003" s="129">
        <v>0</v>
      </c>
      <c r="Q1003" s="130">
        <v>9110</v>
      </c>
      <c r="R1003" s="129"/>
      <c r="S1003" s="129"/>
      <c r="T1003" s="128" t="s">
        <v>2948</v>
      </c>
      <c r="U1003" s="128" t="s">
        <v>5438</v>
      </c>
      <c r="V1003" s="131">
        <v>92210</v>
      </c>
      <c r="W1003" s="132"/>
    </row>
    <row r="1004" spans="1:23" ht="30" customHeight="1" x14ac:dyDescent="0.3">
      <c r="A1004" s="122">
        <v>922298</v>
      </c>
      <c r="B1004" s="123" t="s">
        <v>2918</v>
      </c>
      <c r="C1004" s="124" t="s">
        <v>5439</v>
      </c>
      <c r="D1004" s="125" t="s">
        <v>5394</v>
      </c>
      <c r="E1004" s="124" t="s">
        <v>2919</v>
      </c>
      <c r="F1004" s="124"/>
      <c r="G1004" s="124" t="s">
        <v>138</v>
      </c>
      <c r="H1004" s="124" t="e">
        <v>#N/A</v>
      </c>
      <c r="I1004" s="124" t="e">
        <v>#N/A</v>
      </c>
      <c r="J1004" s="126">
        <v>91</v>
      </c>
      <c r="K1004" s="127">
        <v>9110</v>
      </c>
      <c r="L1004" s="124" t="s">
        <v>5395</v>
      </c>
      <c r="M1004" s="128" t="s">
        <v>3571</v>
      </c>
      <c r="N1004" s="128"/>
      <c r="O1004" s="129" t="s">
        <v>5877</v>
      </c>
      <c r="P1004" s="129">
        <v>0</v>
      </c>
      <c r="Q1004" s="130">
        <v>9110</v>
      </c>
      <c r="R1004" s="129"/>
      <c r="S1004" s="129"/>
      <c r="T1004" s="128" t="s">
        <v>2948</v>
      </c>
      <c r="U1004" s="128" t="s">
        <v>5440</v>
      </c>
      <c r="V1004" s="131">
        <v>92210</v>
      </c>
      <c r="W1004" s="132"/>
    </row>
    <row r="1005" spans="1:23" ht="30" customHeight="1" x14ac:dyDescent="0.3">
      <c r="A1005" s="122">
        <v>922355</v>
      </c>
      <c r="B1005" s="123" t="s">
        <v>2920</v>
      </c>
      <c r="C1005" s="124" t="s">
        <v>5441</v>
      </c>
      <c r="D1005" s="125" t="s">
        <v>5394</v>
      </c>
      <c r="E1005" s="124" t="s">
        <v>2921</v>
      </c>
      <c r="F1005" s="124"/>
      <c r="G1005" s="124" t="s">
        <v>138</v>
      </c>
      <c r="H1005" s="124" t="e">
        <v>#N/A</v>
      </c>
      <c r="I1005" s="124" t="e">
        <v>#N/A</v>
      </c>
      <c r="J1005" s="126">
        <v>91</v>
      </c>
      <c r="K1005" s="127">
        <v>9110</v>
      </c>
      <c r="L1005" s="124" t="s">
        <v>5395</v>
      </c>
      <c r="M1005" s="128" t="s">
        <v>3571</v>
      </c>
      <c r="N1005" s="128"/>
      <c r="O1005" s="129" t="s">
        <v>5877</v>
      </c>
      <c r="P1005" s="129">
        <v>0</v>
      </c>
      <c r="Q1005" s="130">
        <v>9110</v>
      </c>
      <c r="R1005" s="129"/>
      <c r="S1005" s="129"/>
      <c r="T1005" s="128" t="s">
        <v>2948</v>
      </c>
      <c r="U1005" s="128" t="s">
        <v>5442</v>
      </c>
      <c r="V1005" s="131">
        <v>92210</v>
      </c>
      <c r="W1005" s="132">
        <v>92230</v>
      </c>
    </row>
    <row r="1006" spans="1:23" ht="30" customHeight="1" x14ac:dyDescent="0.3">
      <c r="A1006" s="122">
        <v>922357</v>
      </c>
      <c r="B1006" s="123" t="s">
        <v>2922</v>
      </c>
      <c r="C1006" s="124" t="s">
        <v>5443</v>
      </c>
      <c r="D1006" s="125" t="s">
        <v>5394</v>
      </c>
      <c r="E1006" s="124" t="s">
        <v>2923</v>
      </c>
      <c r="F1006" s="124"/>
      <c r="G1006" s="124" t="s">
        <v>138</v>
      </c>
      <c r="H1006" s="124" t="e">
        <v>#N/A</v>
      </c>
      <c r="I1006" s="124" t="e">
        <v>#N/A</v>
      </c>
      <c r="J1006" s="126">
        <v>91</v>
      </c>
      <c r="K1006" s="127">
        <v>9110</v>
      </c>
      <c r="L1006" s="124" t="s">
        <v>5395</v>
      </c>
      <c r="M1006" s="128" t="s">
        <v>3571</v>
      </c>
      <c r="N1006" s="128"/>
      <c r="O1006" s="129" t="s">
        <v>5877</v>
      </c>
      <c r="P1006" s="129">
        <v>0</v>
      </c>
      <c r="Q1006" s="130">
        <v>9110</v>
      </c>
      <c r="R1006" s="129"/>
      <c r="S1006" s="129"/>
      <c r="T1006" s="128" t="s">
        <v>2948</v>
      </c>
      <c r="U1006" s="128" t="s">
        <v>5444</v>
      </c>
      <c r="V1006" s="131">
        <v>92210</v>
      </c>
      <c r="W1006" s="132">
        <v>92310</v>
      </c>
    </row>
    <row r="1007" spans="1:23" ht="30" customHeight="1" x14ac:dyDescent="0.3">
      <c r="A1007" s="122">
        <v>923322</v>
      </c>
      <c r="B1007" s="123" t="s">
        <v>2924</v>
      </c>
      <c r="C1007" s="124" t="s">
        <v>5445</v>
      </c>
      <c r="D1007" s="125" t="s">
        <v>5394</v>
      </c>
      <c r="E1007" s="124" t="s">
        <v>2925</v>
      </c>
      <c r="F1007" s="124"/>
      <c r="G1007" s="124" t="s">
        <v>138</v>
      </c>
      <c r="H1007" s="124" t="e">
        <v>#N/A</v>
      </c>
      <c r="I1007" s="124" t="e">
        <v>#N/A</v>
      </c>
      <c r="J1007" s="126">
        <v>91</v>
      </c>
      <c r="K1007" s="127">
        <v>9110</v>
      </c>
      <c r="L1007" s="124" t="s">
        <v>5395</v>
      </c>
      <c r="M1007" s="128" t="s">
        <v>3571</v>
      </c>
      <c r="N1007" s="128"/>
      <c r="O1007" s="129" t="s">
        <v>5877</v>
      </c>
      <c r="P1007" s="129">
        <v>0</v>
      </c>
      <c r="Q1007" s="130">
        <v>9110</v>
      </c>
      <c r="R1007" s="129"/>
      <c r="S1007" s="129"/>
      <c r="T1007" s="128" t="s">
        <v>2948</v>
      </c>
      <c r="U1007" s="128" t="s">
        <v>5446</v>
      </c>
      <c r="V1007" s="131">
        <v>92310</v>
      </c>
      <c r="W1007" s="132">
        <v>92340</v>
      </c>
    </row>
    <row r="1008" spans="1:23" ht="30" customHeight="1" x14ac:dyDescent="0.3">
      <c r="A1008" s="122">
        <v>923366</v>
      </c>
      <c r="B1008" s="123" t="s">
        <v>2926</v>
      </c>
      <c r="C1008" s="124" t="s">
        <v>5447</v>
      </c>
      <c r="D1008" s="125" t="s">
        <v>5394</v>
      </c>
      <c r="E1008" s="124" t="s">
        <v>2927</v>
      </c>
      <c r="F1008" s="124"/>
      <c r="G1008" s="124" t="s">
        <v>138</v>
      </c>
      <c r="H1008" s="124" t="e">
        <v>#N/A</v>
      </c>
      <c r="I1008" s="124" t="e">
        <v>#N/A</v>
      </c>
      <c r="J1008" s="126">
        <v>91</v>
      </c>
      <c r="K1008" s="127">
        <v>9110</v>
      </c>
      <c r="L1008" s="124" t="s">
        <v>5395</v>
      </c>
      <c r="M1008" s="128" t="s">
        <v>3571</v>
      </c>
      <c r="N1008" s="128"/>
      <c r="O1008" s="129" t="s">
        <v>5877</v>
      </c>
      <c r="P1008" s="129">
        <v>0</v>
      </c>
      <c r="Q1008" s="130">
        <v>9110</v>
      </c>
      <c r="R1008" s="129"/>
      <c r="S1008" s="129"/>
      <c r="T1008" s="128" t="s">
        <v>2948</v>
      </c>
      <c r="U1008" s="128" t="s">
        <v>5448</v>
      </c>
      <c r="V1008" s="131">
        <v>92310</v>
      </c>
      <c r="W1008" s="132"/>
    </row>
    <row r="1009" spans="1:23" ht="30" customHeight="1" x14ac:dyDescent="0.3">
      <c r="A1009" s="122">
        <v>923376</v>
      </c>
      <c r="B1009" s="123" t="s">
        <v>2928</v>
      </c>
      <c r="C1009" s="124" t="s">
        <v>5449</v>
      </c>
      <c r="D1009" s="125" t="s">
        <v>5394</v>
      </c>
      <c r="E1009" s="124" t="s">
        <v>2929</v>
      </c>
      <c r="F1009" s="124"/>
      <c r="G1009" s="124" t="s">
        <v>138</v>
      </c>
      <c r="H1009" s="124" t="e">
        <v>#N/A</v>
      </c>
      <c r="I1009" s="124" t="e">
        <v>#N/A</v>
      </c>
      <c r="J1009" s="126">
        <v>91</v>
      </c>
      <c r="K1009" s="127">
        <v>9110</v>
      </c>
      <c r="L1009" s="124" t="s">
        <v>5395</v>
      </c>
      <c r="M1009" s="128" t="s">
        <v>3571</v>
      </c>
      <c r="N1009" s="128"/>
      <c r="O1009" s="129" t="s">
        <v>5877</v>
      </c>
      <c r="P1009" s="129">
        <v>0</v>
      </c>
      <c r="Q1009" s="130">
        <v>9110</v>
      </c>
      <c r="R1009" s="129"/>
      <c r="S1009" s="129"/>
      <c r="T1009" s="128" t="s">
        <v>2948</v>
      </c>
      <c r="U1009" s="128" t="s">
        <v>5450</v>
      </c>
      <c r="V1009" s="131">
        <v>92310</v>
      </c>
      <c r="W1009" s="132">
        <v>92360</v>
      </c>
    </row>
  </sheetData>
  <conditionalFormatting sqref="A1:A199 A201:A1048576">
    <cfRule type="duplicateValues" dxfId="1" priority="1"/>
    <cfRule type="duplicateValues" dxfId="0" priority="2"/>
  </conditionalFormatting>
  <hyperlinks>
    <hyperlink ref="G142" r:id="rId1" xr:uid="{C0786FF6-F5C1-4A00-B655-9C888C673498}"/>
    <hyperlink ref="G315" r:id="rId2" xr:uid="{ABA62C77-5CD5-4174-A3BF-FC29E91EE028}"/>
    <hyperlink ref="G313" r:id="rId3" xr:uid="{2CCB1157-09D3-4204-85E9-2CCE0296C52A}"/>
    <hyperlink ref="G310" r:id="rId4" xr:uid="{E53E44AF-6153-4448-8BC4-09DD8AD03780}"/>
    <hyperlink ref="G309" r:id="rId5" xr:uid="{D8B9577B-8D90-4C88-A28E-D9E38A615D5D}"/>
    <hyperlink ref="G308" r:id="rId6" xr:uid="{ABCDA98F-5FA0-469C-9272-0482BEE97B68}"/>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347A7-0137-42BC-B70C-8E0AEAB70952}">
  <sheetPr>
    <tabColor rgb="FFFFFF99"/>
    <pageSetUpPr fitToPage="1"/>
  </sheetPr>
  <dimension ref="A1:H44"/>
  <sheetViews>
    <sheetView topLeftCell="A3" zoomScaleNormal="100" workbookViewId="0">
      <selection activeCell="A8" sqref="A8"/>
    </sheetView>
  </sheetViews>
  <sheetFormatPr defaultColWidth="9.26953125" defaultRowHeight="14.5" x14ac:dyDescent="0.35"/>
  <cols>
    <col min="1" max="2" width="30.7265625" style="1" customWidth="1"/>
    <col min="3" max="3" width="23.7265625" style="1" customWidth="1"/>
    <col min="4" max="4" width="23.7265625" style="2" customWidth="1"/>
    <col min="5" max="5" width="18.7265625" style="1" customWidth="1"/>
    <col min="6" max="6" width="4.7265625" style="1" customWidth="1"/>
    <col min="7" max="7" width="9.7265625" style="87" customWidth="1"/>
    <col min="8" max="8" width="66.7265625" style="1" customWidth="1"/>
    <col min="9" max="9" width="39" style="1" customWidth="1"/>
    <col min="10" max="16384" width="9.26953125" style="1"/>
  </cols>
  <sheetData>
    <row r="1" spans="1:8" s="5" customFormat="1" ht="21" customHeight="1" x14ac:dyDescent="0.35">
      <c r="A1" s="192" t="s">
        <v>13</v>
      </c>
      <c r="B1" s="192"/>
      <c r="C1" s="38"/>
      <c r="D1" s="38" t="s">
        <v>18</v>
      </c>
      <c r="E1" s="39">
        <v>140422</v>
      </c>
      <c r="F1" s="40"/>
      <c r="G1" s="40"/>
      <c r="H1" s="40"/>
    </row>
    <row r="2" spans="1:8" ht="21" customHeight="1" x14ac:dyDescent="0.35">
      <c r="A2" s="193" t="s">
        <v>6117</v>
      </c>
      <c r="B2" s="193"/>
      <c r="C2" s="40"/>
      <c r="D2" s="38" t="s">
        <v>19</v>
      </c>
      <c r="E2" s="39" t="str">
        <f>VLOOKUP(E1,'Sheet References'!L:M,2,FALSE)</f>
        <v>SCIF</v>
      </c>
      <c r="F2" s="40"/>
      <c r="G2" s="40"/>
      <c r="H2" s="40"/>
    </row>
    <row r="3" spans="1:8" ht="21" customHeight="1" x14ac:dyDescent="0.35">
      <c r="A3" s="193" t="s">
        <v>15</v>
      </c>
      <c r="B3" s="193"/>
      <c r="C3" s="38"/>
      <c r="D3" s="38" t="s">
        <v>20</v>
      </c>
      <c r="E3" s="39" t="str">
        <f>VLOOKUP(CATCode,'Sheet References'!L:O,4,FALSE)</f>
        <v>‌https://www.wbdg.org/FFC/AF/AFMAN/140422_SCIF.pdf</v>
      </c>
      <c r="F3" s="40"/>
      <c r="G3" s="40"/>
      <c r="H3" s="40"/>
    </row>
    <row r="4" spans="1:8" ht="21" customHeight="1" x14ac:dyDescent="0.35">
      <c r="A4" s="193" t="s">
        <v>16</v>
      </c>
      <c r="B4" s="193"/>
      <c r="C4" s="25"/>
      <c r="D4" s="25"/>
      <c r="E4" s="39" t="str">
        <f>'Customer Summary'!A2</f>
        <v>Enter Unit Name</v>
      </c>
      <c r="F4" s="25"/>
      <c r="G4" s="25"/>
      <c r="H4" s="25"/>
    </row>
    <row r="5" spans="1:8" ht="21" customHeight="1" x14ac:dyDescent="0.35">
      <c r="A5" s="194" t="str">
        <f>'Customer Summary'!B28</f>
        <v>POC:</v>
      </c>
      <c r="B5" s="194"/>
      <c r="C5" s="25"/>
      <c r="D5" s="25"/>
      <c r="E5" s="39" t="s">
        <v>21</v>
      </c>
      <c r="F5" s="25"/>
      <c r="G5" s="25"/>
      <c r="H5" s="25"/>
    </row>
    <row r="6" spans="1:8" s="4" customFormat="1" ht="46.5" x14ac:dyDescent="0.35">
      <c r="A6" s="41" t="s">
        <v>22</v>
      </c>
      <c r="B6" s="41" t="s">
        <v>23</v>
      </c>
      <c r="C6" s="41" t="s">
        <v>24</v>
      </c>
      <c r="D6" s="41" t="s">
        <v>25</v>
      </c>
      <c r="E6" s="41" t="s">
        <v>26</v>
      </c>
      <c r="F6" s="41" t="s">
        <v>27</v>
      </c>
      <c r="G6" s="42" t="s">
        <v>28</v>
      </c>
      <c r="H6" s="43" t="s">
        <v>29</v>
      </c>
    </row>
    <row r="7" spans="1:8" s="4" customFormat="1" ht="39" customHeight="1" x14ac:dyDescent="0.35">
      <c r="A7" s="173" t="s">
        <v>30</v>
      </c>
      <c r="B7" s="173"/>
      <c r="C7" s="173"/>
      <c r="D7" s="173"/>
      <c r="E7" s="173"/>
      <c r="F7" s="173"/>
      <c r="G7" s="173"/>
      <c r="H7" s="81" t="s">
        <v>31</v>
      </c>
    </row>
    <row r="8" spans="1:8" ht="29" x14ac:dyDescent="0.35">
      <c r="A8" s="44" t="s">
        <v>6104</v>
      </c>
      <c r="B8" s="45" t="s">
        <v>36</v>
      </c>
      <c r="C8" s="45" t="str">
        <f>VLOOKUP(B8,'Sheet References'!$A$14:$B$57,2,FALSE)</f>
        <v>Office Type C (Private)</v>
      </c>
      <c r="D8" s="44" t="s">
        <v>34</v>
      </c>
      <c r="E8" s="46">
        <f>VLOOKUP(C8,OfficeTypeSF[],2,FALSE)</f>
        <v>140</v>
      </c>
      <c r="F8" s="44">
        <v>0</v>
      </c>
      <c r="G8" s="47">
        <f t="shared" ref="G8:G10" si="0">E8*F8</f>
        <v>0</v>
      </c>
      <c r="H8" s="34" t="s">
        <v>6105</v>
      </c>
    </row>
    <row r="9" spans="1:8" x14ac:dyDescent="0.35">
      <c r="A9" s="44" t="s">
        <v>6103</v>
      </c>
      <c r="B9" s="45" t="s">
        <v>38</v>
      </c>
      <c r="C9" s="45" t="str">
        <f>VLOOKUP(B9,'Sheet References'!$A$14:$B$57,2,FALSE)</f>
        <v>Office Type D (Private)</v>
      </c>
      <c r="D9" s="44" t="s">
        <v>34</v>
      </c>
      <c r="E9" s="46">
        <f>VLOOKUP(C9,OfficeTypeSF[],2,FALSE)</f>
        <v>100</v>
      </c>
      <c r="F9" s="44">
        <v>0</v>
      </c>
      <c r="G9" s="47">
        <f t="shared" si="0"/>
        <v>0</v>
      </c>
      <c r="H9" s="48"/>
    </row>
    <row r="10" spans="1:8" x14ac:dyDescent="0.35">
      <c r="A10" s="44" t="s">
        <v>6103</v>
      </c>
      <c r="B10" s="45" t="s">
        <v>38</v>
      </c>
      <c r="C10" s="45" t="str">
        <f>VLOOKUP(B10,'Sheet References'!$A$14:$B$57,2,FALSE)</f>
        <v>Office Type D (Private)</v>
      </c>
      <c r="D10" s="44" t="s">
        <v>34</v>
      </c>
      <c r="E10" s="46">
        <f>VLOOKUP(C10,OfficeTypeSF[],2,FALSE)</f>
        <v>100</v>
      </c>
      <c r="F10" s="44">
        <v>0</v>
      </c>
      <c r="G10" s="47">
        <f t="shared" si="0"/>
        <v>0</v>
      </c>
      <c r="H10" s="48"/>
    </row>
    <row r="11" spans="1:8" x14ac:dyDescent="0.35">
      <c r="A11" s="171" t="s">
        <v>39</v>
      </c>
      <c r="B11" s="172"/>
      <c r="C11" s="172"/>
      <c r="D11" s="172"/>
      <c r="E11" s="49" t="s">
        <v>40</v>
      </c>
      <c r="F11" s="50">
        <f>SUM(F8:F10)</f>
        <v>0</v>
      </c>
      <c r="G11" s="51">
        <f>SUM(G8:G10)</f>
        <v>0</v>
      </c>
      <c r="H11" s="48"/>
    </row>
    <row r="12" spans="1:8" ht="14.5" customHeight="1" x14ac:dyDescent="0.35">
      <c r="A12" s="175" t="s">
        <v>41</v>
      </c>
      <c r="B12" s="176"/>
      <c r="C12" s="176"/>
      <c r="D12" s="176"/>
      <c r="E12" s="52">
        <v>0.4</v>
      </c>
      <c r="F12" s="44"/>
      <c r="G12" s="47">
        <f>G11*E12</f>
        <v>0</v>
      </c>
      <c r="H12" s="34" t="s">
        <v>42</v>
      </c>
    </row>
    <row r="13" spans="1:8" x14ac:dyDescent="0.35">
      <c r="A13" s="171" t="s">
        <v>43</v>
      </c>
      <c r="B13" s="172"/>
      <c r="C13" s="172"/>
      <c r="D13" s="172"/>
      <c r="E13" s="49" t="s">
        <v>40</v>
      </c>
      <c r="F13" s="49"/>
      <c r="G13" s="53">
        <f>G12+G11</f>
        <v>0</v>
      </c>
      <c r="H13" s="48"/>
    </row>
    <row r="14" spans="1:8" x14ac:dyDescent="0.35">
      <c r="A14" s="183"/>
      <c r="B14" s="184"/>
      <c r="C14" s="184"/>
      <c r="D14" s="184"/>
      <c r="E14" s="184"/>
      <c r="F14" s="184"/>
      <c r="G14" s="184"/>
      <c r="H14" s="185"/>
    </row>
    <row r="15" spans="1:8" s="15" customFormat="1" ht="39.65" customHeight="1" x14ac:dyDescent="0.35">
      <c r="A15" s="189" t="s">
        <v>44</v>
      </c>
      <c r="B15" s="190"/>
      <c r="C15" s="190"/>
      <c r="D15" s="190"/>
      <c r="E15" s="190"/>
      <c r="F15" s="190"/>
      <c r="G15" s="191"/>
      <c r="H15" s="81" t="s">
        <v>31</v>
      </c>
    </row>
    <row r="16" spans="1:8" s="15" customFormat="1" x14ac:dyDescent="0.35">
      <c r="A16" s="54" t="s">
        <v>6104</v>
      </c>
      <c r="B16" s="55" t="s">
        <v>433</v>
      </c>
      <c r="C16" s="56" t="str">
        <f>VLOOKUP(B16,OpenOffices[],2,FALSE)</f>
        <v>Office Type E (Open)</v>
      </c>
      <c r="D16" s="54" t="s">
        <v>34</v>
      </c>
      <c r="E16" s="57">
        <f>VLOOKUP(C16,OfficeTypeSF[],2,FALSE)</f>
        <v>65</v>
      </c>
      <c r="F16" s="54">
        <v>0</v>
      </c>
      <c r="G16" s="47">
        <f t="shared" ref="G16:G19" si="1">E16*F16</f>
        <v>0</v>
      </c>
      <c r="H16" s="59" t="s">
        <v>6116</v>
      </c>
    </row>
    <row r="17" spans="1:8" s="15" customFormat="1" ht="29" x14ac:dyDescent="0.35">
      <c r="A17" s="54" t="s">
        <v>6104</v>
      </c>
      <c r="B17" s="55" t="s">
        <v>473</v>
      </c>
      <c r="C17" s="56" t="str">
        <f>VLOOKUP(B17,OpenOffices[],2,FALSE)</f>
        <v>Office Type H (Open)</v>
      </c>
      <c r="D17" s="54" t="s">
        <v>34</v>
      </c>
      <c r="E17" s="57">
        <f>VLOOKUP(C17,OfficeTypeSF[],2,FALSE)</f>
        <v>20</v>
      </c>
      <c r="F17" s="54">
        <v>0</v>
      </c>
      <c r="G17" s="47">
        <f t="shared" si="1"/>
        <v>0</v>
      </c>
      <c r="H17" s="59" t="s">
        <v>6106</v>
      </c>
    </row>
    <row r="18" spans="1:8" s="15" customFormat="1" x14ac:dyDescent="0.35">
      <c r="A18" s="54" t="s">
        <v>32</v>
      </c>
      <c r="B18" s="55" t="s">
        <v>48</v>
      </c>
      <c r="C18" s="56" t="str">
        <f>VLOOKUP(B18,OpenOffices[],2,FALSE)</f>
        <v>Office Type F (Open)</v>
      </c>
      <c r="D18" s="54" t="s">
        <v>34</v>
      </c>
      <c r="E18" s="57">
        <f>VLOOKUP(C18,OfficeTypeSF[],2,FALSE)</f>
        <v>36</v>
      </c>
      <c r="F18" s="54">
        <v>0</v>
      </c>
      <c r="G18" s="47">
        <f t="shared" si="1"/>
        <v>0</v>
      </c>
      <c r="H18" s="59"/>
    </row>
    <row r="19" spans="1:8" s="15" customFormat="1" x14ac:dyDescent="0.35">
      <c r="A19" s="54" t="s">
        <v>32</v>
      </c>
      <c r="B19" s="55" t="s">
        <v>48</v>
      </c>
      <c r="C19" s="56" t="str">
        <f>VLOOKUP(B19,OpenOffices[],2,FALSE)</f>
        <v>Office Type F (Open)</v>
      </c>
      <c r="D19" s="54" t="s">
        <v>34</v>
      </c>
      <c r="E19" s="57">
        <f>VLOOKUP(C19,OfficeTypeSF[],2,FALSE)</f>
        <v>36</v>
      </c>
      <c r="F19" s="54">
        <v>0</v>
      </c>
      <c r="G19" s="47">
        <f t="shared" si="1"/>
        <v>0</v>
      </c>
      <c r="H19" s="59"/>
    </row>
    <row r="20" spans="1:8" s="15" customFormat="1" x14ac:dyDescent="0.35">
      <c r="A20" s="181" t="s">
        <v>49</v>
      </c>
      <c r="B20" s="182"/>
      <c r="C20" s="182"/>
      <c r="D20" s="182"/>
      <c r="E20" s="60" t="s">
        <v>40</v>
      </c>
      <c r="F20" s="50">
        <f>SUM(F16:F19)</f>
        <v>0</v>
      </c>
      <c r="G20" s="61">
        <f>SUM(G16:G19)</f>
        <v>0</v>
      </c>
      <c r="H20" s="59"/>
    </row>
    <row r="21" spans="1:8" s="15" customFormat="1" ht="14.5" customHeight="1" x14ac:dyDescent="0.35">
      <c r="A21" s="179" t="s">
        <v>50</v>
      </c>
      <c r="B21" s="180"/>
      <c r="C21" s="180"/>
      <c r="D21" s="180"/>
      <c r="E21" s="62">
        <v>0.6</v>
      </c>
      <c r="F21" s="54"/>
      <c r="G21" s="63">
        <f>G20*E21</f>
        <v>0</v>
      </c>
      <c r="H21" s="59" t="s">
        <v>51</v>
      </c>
    </row>
    <row r="22" spans="1:8" s="16" customFormat="1" ht="15.65" customHeight="1" x14ac:dyDescent="0.35">
      <c r="A22" s="181" t="s">
        <v>52</v>
      </c>
      <c r="B22" s="182"/>
      <c r="C22" s="182"/>
      <c r="D22" s="182"/>
      <c r="E22" s="60" t="s">
        <v>40</v>
      </c>
      <c r="F22" s="60"/>
      <c r="G22" s="61">
        <f>G21+G20</f>
        <v>0</v>
      </c>
      <c r="H22" s="64"/>
    </row>
    <row r="23" spans="1:8" x14ac:dyDescent="0.35">
      <c r="A23" s="183"/>
      <c r="B23" s="184"/>
      <c r="C23" s="184"/>
      <c r="D23" s="184"/>
      <c r="E23" s="184"/>
      <c r="F23" s="184"/>
      <c r="G23" s="184"/>
      <c r="H23" s="185"/>
    </row>
    <row r="24" spans="1:8" s="4" customFormat="1" ht="39" customHeight="1" x14ac:dyDescent="0.35">
      <c r="A24" s="186" t="s">
        <v>53</v>
      </c>
      <c r="B24" s="187"/>
      <c r="C24" s="187"/>
      <c r="D24" s="187"/>
      <c r="E24" s="187"/>
      <c r="F24" s="187"/>
      <c r="G24" s="188"/>
      <c r="H24" s="80" t="s">
        <v>54</v>
      </c>
    </row>
    <row r="25" spans="1:8" s="4" customFormat="1" ht="87" customHeight="1" x14ac:dyDescent="0.35">
      <c r="A25" s="176" t="s">
        <v>55</v>
      </c>
      <c r="B25" s="176"/>
      <c r="C25" s="176"/>
      <c r="D25" s="176"/>
      <c r="E25" s="86">
        <f>VLOOKUP(A25,AdminSpecialPurpose[#All],2,FALSE)</f>
        <v>8</v>
      </c>
      <c r="F25" s="66">
        <f>F11+F20</f>
        <v>0</v>
      </c>
      <c r="G25" s="47">
        <f>E25*F25</f>
        <v>0</v>
      </c>
      <c r="H25" s="34" t="s">
        <v>56</v>
      </c>
    </row>
    <row r="26" spans="1:8" s="4" customFormat="1" ht="15.5" x14ac:dyDescent="0.35">
      <c r="A26" s="176" t="s">
        <v>57</v>
      </c>
      <c r="B26" s="176"/>
      <c r="C26" s="176"/>
      <c r="D26" s="176"/>
      <c r="E26" s="47">
        <v>20</v>
      </c>
      <c r="F26" s="66">
        <f>F11+F20</f>
        <v>0</v>
      </c>
      <c r="G26" s="47">
        <f>VLOOKUP(F26,MeetingSpace[#All],6,TRUE)</f>
        <v>0</v>
      </c>
      <c r="H26" s="34" t="s">
        <v>6107</v>
      </c>
    </row>
    <row r="27" spans="1:8" s="4" customFormat="1" ht="15.5" x14ac:dyDescent="0.35">
      <c r="A27" s="176" t="s">
        <v>58</v>
      </c>
      <c r="B27" s="172"/>
      <c r="C27" s="172"/>
      <c r="D27" s="172"/>
      <c r="E27" s="47">
        <f>VLOOKUP(A27,AdminSpecialPurpose[#All],2,FALSE)</f>
        <v>3</v>
      </c>
      <c r="F27" s="66">
        <f>(F11+F20)</f>
        <v>0</v>
      </c>
      <c r="G27" s="47">
        <f>IF(F27&gt;0,MAX(E27*F27,50),0)</f>
        <v>0</v>
      </c>
      <c r="H27" s="34" t="s">
        <v>6108</v>
      </c>
    </row>
    <row r="28" spans="1:8" x14ac:dyDescent="0.35">
      <c r="A28" s="176" t="s">
        <v>60</v>
      </c>
      <c r="B28" s="172"/>
      <c r="C28" s="172"/>
      <c r="D28" s="172"/>
      <c r="E28" s="47" t="str">
        <f>VLOOKUP(A28,AdminSpecialPurpose[#All],2,FALSE)</f>
        <v>SF</v>
      </c>
      <c r="F28" s="66">
        <v>0</v>
      </c>
      <c r="G28" s="47">
        <f>IFERROR(E28*F28,0)</f>
        <v>0</v>
      </c>
      <c r="H28" s="34" t="s">
        <v>61</v>
      </c>
    </row>
    <row r="29" spans="1:8" x14ac:dyDescent="0.35">
      <c r="A29" s="176" t="s">
        <v>60</v>
      </c>
      <c r="B29" s="172"/>
      <c r="C29" s="172"/>
      <c r="D29" s="172"/>
      <c r="E29" s="47" t="str">
        <f>VLOOKUP(A29,AdminSpecialPurpose[#All],2,FALSE)</f>
        <v>SF</v>
      </c>
      <c r="F29" s="66">
        <v>0</v>
      </c>
      <c r="G29" s="47">
        <f>IFERROR(E29*F29,0)</f>
        <v>0</v>
      </c>
      <c r="H29" s="34" t="s">
        <v>61</v>
      </c>
    </row>
    <row r="30" spans="1:8" x14ac:dyDescent="0.35">
      <c r="A30" s="171" t="s">
        <v>62</v>
      </c>
      <c r="B30" s="171"/>
      <c r="C30" s="171"/>
      <c r="D30" s="171"/>
      <c r="E30" s="50" t="s">
        <v>40</v>
      </c>
      <c r="F30" s="67"/>
      <c r="G30" s="53">
        <f>SUM(G25:G29)</f>
        <v>0</v>
      </c>
      <c r="H30" s="34"/>
    </row>
    <row r="31" spans="1:8" x14ac:dyDescent="0.35">
      <c r="A31" s="177" t="s">
        <v>63</v>
      </c>
      <c r="B31" s="178"/>
      <c r="C31" s="178"/>
      <c r="D31" s="178"/>
      <c r="E31" s="52">
        <v>0.4</v>
      </c>
      <c r="F31" s="44"/>
      <c r="G31" s="68">
        <f>E31*G30</f>
        <v>0</v>
      </c>
      <c r="H31" s="34" t="s">
        <v>64</v>
      </c>
    </row>
    <row r="32" spans="1:8" x14ac:dyDescent="0.35">
      <c r="A32" s="171" t="s">
        <v>65</v>
      </c>
      <c r="B32" s="172"/>
      <c r="C32" s="172"/>
      <c r="D32" s="172"/>
      <c r="E32" s="49" t="s">
        <v>40</v>
      </c>
      <c r="F32" s="69"/>
      <c r="G32" s="53">
        <f>SUM(G30:G31)</f>
        <v>0</v>
      </c>
      <c r="H32" s="34"/>
    </row>
    <row r="33" spans="1:8" x14ac:dyDescent="0.35">
      <c r="A33" s="172"/>
      <c r="B33" s="172"/>
      <c r="C33" s="172"/>
      <c r="D33" s="172"/>
      <c r="E33" s="172"/>
      <c r="F33" s="172"/>
      <c r="G33" s="172"/>
      <c r="H33" s="172"/>
    </row>
    <row r="34" spans="1:8" s="4" customFormat="1" ht="15.65" customHeight="1" x14ac:dyDescent="0.35">
      <c r="A34" s="173" t="s">
        <v>66</v>
      </c>
      <c r="B34" s="174"/>
      <c r="C34" s="174"/>
      <c r="D34" s="174"/>
      <c r="E34" s="174"/>
      <c r="F34" s="174"/>
      <c r="G34" s="174"/>
      <c r="H34" s="174"/>
    </row>
    <row r="35" spans="1:8" x14ac:dyDescent="0.35">
      <c r="A35" s="176" t="s">
        <v>67</v>
      </c>
      <c r="B35" s="172"/>
      <c r="C35" s="172"/>
      <c r="D35" s="172"/>
      <c r="E35" s="44"/>
      <c r="F35" s="70"/>
      <c r="G35" s="47">
        <f>E35*F35</f>
        <v>0</v>
      </c>
      <c r="H35" s="34" t="s">
        <v>68</v>
      </c>
    </row>
    <row r="36" spans="1:8" x14ac:dyDescent="0.35">
      <c r="A36" s="176" t="s">
        <v>67</v>
      </c>
      <c r="B36" s="172"/>
      <c r="C36" s="172"/>
      <c r="D36" s="172"/>
      <c r="E36" s="44"/>
      <c r="F36" s="70"/>
      <c r="G36" s="47">
        <f>E36*F36</f>
        <v>0</v>
      </c>
      <c r="H36" s="34" t="s">
        <v>68</v>
      </c>
    </row>
    <row r="37" spans="1:8" x14ac:dyDescent="0.35">
      <c r="A37" s="171" t="s">
        <v>69</v>
      </c>
      <c r="B37" s="171"/>
      <c r="C37" s="171"/>
      <c r="D37" s="171"/>
      <c r="E37" s="50" t="s">
        <v>40</v>
      </c>
      <c r="F37" s="67"/>
      <c r="G37" s="53">
        <f>SUM(G35:G36)</f>
        <v>0</v>
      </c>
      <c r="H37" s="34"/>
    </row>
    <row r="38" spans="1:8" x14ac:dyDescent="0.35">
      <c r="A38" s="177" t="s">
        <v>70</v>
      </c>
      <c r="B38" s="178"/>
      <c r="C38" s="178"/>
      <c r="D38" s="178"/>
      <c r="E38" s="52">
        <v>0.4</v>
      </c>
      <c r="F38" s="44"/>
      <c r="G38" s="68">
        <f>E38*G37</f>
        <v>0</v>
      </c>
      <c r="H38" s="34" t="s">
        <v>64</v>
      </c>
    </row>
    <row r="39" spans="1:8" x14ac:dyDescent="0.35">
      <c r="A39" s="171" t="s">
        <v>71</v>
      </c>
      <c r="B39" s="172"/>
      <c r="C39" s="172"/>
      <c r="D39" s="172"/>
      <c r="E39" s="49" t="s">
        <v>40</v>
      </c>
      <c r="F39" s="69"/>
      <c r="G39" s="53">
        <f>SUM(G37:G38)</f>
        <v>0</v>
      </c>
      <c r="H39" s="34"/>
    </row>
    <row r="40" spans="1:8" x14ac:dyDescent="0.35">
      <c r="A40" s="172"/>
      <c r="B40" s="172"/>
      <c r="C40" s="172"/>
      <c r="D40" s="172"/>
      <c r="E40" s="172"/>
      <c r="F40" s="172"/>
      <c r="G40" s="172"/>
      <c r="H40" s="172"/>
    </row>
    <row r="41" spans="1:8" s="4" customFormat="1" ht="15.65" customHeight="1" x14ac:dyDescent="0.35">
      <c r="A41" s="173" t="s">
        <v>72</v>
      </c>
      <c r="B41" s="174"/>
      <c r="C41" s="174"/>
      <c r="D41" s="174"/>
      <c r="E41" s="174"/>
      <c r="F41" s="174"/>
      <c r="G41" s="174"/>
      <c r="H41" s="174"/>
    </row>
    <row r="42" spans="1:8" x14ac:dyDescent="0.35">
      <c r="A42" s="175" t="s">
        <v>73</v>
      </c>
      <c r="B42" s="172"/>
      <c r="C42" s="172"/>
      <c r="D42" s="172"/>
      <c r="E42" s="71" t="s">
        <v>74</v>
      </c>
      <c r="F42" s="72"/>
      <c r="G42" s="68">
        <f>G39+G32+G13+G22</f>
        <v>0</v>
      </c>
      <c r="H42" s="48"/>
    </row>
    <row r="43" spans="1:8" ht="14.5" customHeight="1" x14ac:dyDescent="0.35">
      <c r="A43" s="175" t="s">
        <v>75</v>
      </c>
      <c r="B43" s="176"/>
      <c r="C43" s="176"/>
      <c r="D43" s="176"/>
      <c r="E43" s="52">
        <v>0.42</v>
      </c>
      <c r="F43" s="45"/>
      <c r="G43" s="47">
        <f>G42*E43</f>
        <v>0</v>
      </c>
      <c r="H43" s="34" t="s">
        <v>76</v>
      </c>
    </row>
    <row r="44" spans="1:8" x14ac:dyDescent="0.35">
      <c r="E44" s="50" t="s">
        <v>77</v>
      </c>
      <c r="F44" s="73"/>
      <c r="G44" s="53">
        <f>SUM(G42:G43)</f>
        <v>0</v>
      </c>
    </row>
  </sheetData>
  <mergeCells count="35">
    <mergeCell ref="A20:D20"/>
    <mergeCell ref="A1:B1"/>
    <mergeCell ref="A2:B2"/>
    <mergeCell ref="A3:B3"/>
    <mergeCell ref="A4:B4"/>
    <mergeCell ref="A5:B5"/>
    <mergeCell ref="A7:G7"/>
    <mergeCell ref="A11:D11"/>
    <mergeCell ref="A12:D12"/>
    <mergeCell ref="A13:D13"/>
    <mergeCell ref="A14:H14"/>
    <mergeCell ref="A15:G15"/>
    <mergeCell ref="A27:D27"/>
    <mergeCell ref="A28:D28"/>
    <mergeCell ref="A29:D29"/>
    <mergeCell ref="A21:D21"/>
    <mergeCell ref="A22:D22"/>
    <mergeCell ref="A23:H23"/>
    <mergeCell ref="A24:G24"/>
    <mergeCell ref="A25:D25"/>
    <mergeCell ref="A26:D26"/>
    <mergeCell ref="A36:D36"/>
    <mergeCell ref="A37:D37"/>
    <mergeCell ref="A38:D38"/>
    <mergeCell ref="A30:D30"/>
    <mergeCell ref="A31:D31"/>
    <mergeCell ref="A32:D32"/>
    <mergeCell ref="A33:H33"/>
    <mergeCell ref="A34:H34"/>
    <mergeCell ref="A35:D35"/>
    <mergeCell ref="A39:D39"/>
    <mergeCell ref="A40:H40"/>
    <mergeCell ref="A41:H41"/>
    <mergeCell ref="A42:D42"/>
    <mergeCell ref="A43:D43"/>
  </mergeCells>
  <hyperlinks>
    <hyperlink ref="H6" r:id="rId1" display="WBDG - AFMAN 32-1084" xr:uid="{A6F0A033-3B21-4F67-8F23-ED1AEFF3937F}"/>
  </hyperlinks>
  <printOptions horizontalCentered="1"/>
  <pageMargins left="0.25" right="0.25" top="0.75" bottom="0.75" header="0.3" footer="0.3"/>
  <pageSetup paperSize="17" fitToHeight="0" orientation="landscape" horizontalDpi="300" verticalDpi="300" r:id="rId2"/>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1021246B-C2A3-49DA-9865-0F957F4E3D11}">
          <x14:formula1>
            <xm:f>'Sheet References'!$L$1:$L$978</xm:f>
          </x14:formula1>
          <xm:sqref>E1</xm:sqref>
        </x14:dataValidation>
        <x14:dataValidation type="list" allowBlank="1" showInputMessage="1" showErrorMessage="1" xr:uid="{E5A51918-2180-4CDE-B95C-0BD9B3066E32}">
          <x14:formula1>
            <xm:f>'Sheet References'!$E$1:$E$112</xm:f>
          </x14:formula1>
          <xm:sqref>D8:D10 D16:D19</xm:sqref>
        </x14:dataValidation>
        <x14:dataValidation type="list" allowBlank="1" showInputMessage="1" showErrorMessage="1" xr:uid="{982B1208-4977-41D5-B342-8E3F815A54CB}">
          <x14:formula1>
            <xm:f>'Sheet References'!$H$1:$H$48</xm:f>
          </x14:formula1>
          <xm:sqref>A25:D29</xm:sqref>
        </x14:dataValidation>
        <x14:dataValidation type="list" allowBlank="1" showInputMessage="1" showErrorMessage="1" xr:uid="{0E6B71CE-6A84-40BC-BD6E-CE8A8657B409}">
          <x14:formula1>
            <xm:f>'Sheet References'!$A$14:$A$57</xm:f>
          </x14:formula1>
          <xm:sqref>B8:B10</xm:sqref>
        </x14:dataValidation>
        <x14:dataValidation type="list" allowBlank="1" showInputMessage="1" showErrorMessage="1" xr:uid="{5BA14786-8AB2-4A3A-9F2F-79878FD28AAF}">
          <x14:formula1>
            <xm:f>'Sheet References'!$A$62:$A$85</xm:f>
          </x14:formula1>
          <xm:sqref>B16:B19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P51"/>
  <sheetViews>
    <sheetView topLeftCell="A18" zoomScale="80" zoomScaleNormal="80" workbookViewId="0">
      <selection activeCell="D21" sqref="D21"/>
    </sheetView>
  </sheetViews>
  <sheetFormatPr defaultColWidth="9.26953125" defaultRowHeight="14.5" x14ac:dyDescent="0.35"/>
  <cols>
    <col min="1" max="2" width="30.7265625" style="1" customWidth="1"/>
    <col min="3" max="3" width="23.7265625" style="1" customWidth="1"/>
    <col min="4" max="4" width="23.7265625" style="2" customWidth="1"/>
    <col min="5" max="5" width="18.7265625" style="1" customWidth="1"/>
    <col min="6" max="6" width="4.7265625" style="1" customWidth="1"/>
    <col min="7" max="7" width="9.7265625" style="10" customWidth="1"/>
    <col min="8" max="8" width="66.7265625" style="1" customWidth="1"/>
    <col min="9" max="9" width="39" customWidth="1"/>
    <col min="17" max="16384" width="9.26953125" style="1"/>
  </cols>
  <sheetData>
    <row r="1" spans="1:8" s="5" customFormat="1" ht="21" customHeight="1" x14ac:dyDescent="0.35">
      <c r="A1" s="199" t="s">
        <v>13</v>
      </c>
      <c r="B1" s="200"/>
      <c r="C1" s="38"/>
      <c r="D1" s="38" t="s">
        <v>18</v>
      </c>
      <c r="E1" s="39">
        <v>610915</v>
      </c>
      <c r="F1" s="40"/>
      <c r="G1" s="40"/>
      <c r="H1" s="40"/>
    </row>
    <row r="2" spans="1:8" ht="21" customHeight="1" x14ac:dyDescent="0.35">
      <c r="A2" s="201" t="s">
        <v>6117</v>
      </c>
      <c r="B2" s="202"/>
      <c r="C2" s="40"/>
      <c r="D2" s="38" t="s">
        <v>19</v>
      </c>
      <c r="E2" s="39" t="str">
        <f>VLOOKUP(E1,'Sheet References'!L:M,2,FALSE)</f>
        <v>AIR FORCE OFFICE OF SPECIAL INVESTIGATIONS</v>
      </c>
      <c r="F2" s="40"/>
      <c r="G2" s="40"/>
      <c r="H2" s="40"/>
    </row>
    <row r="3" spans="1:8" ht="21" customHeight="1" x14ac:dyDescent="0.35">
      <c r="A3" s="201" t="s">
        <v>15</v>
      </c>
      <c r="B3" s="202"/>
      <c r="C3" s="38"/>
      <c r="D3" s="38" t="s">
        <v>20</v>
      </c>
      <c r="E3" s="39" t="str">
        <f>VLOOKUP(CATCode,'Sheet References'!L:O,4,FALSE)</f>
        <v>https://www.wbdg.org/FFC/AF/AFMAN/610915_AF_OSI.pdf</v>
      </c>
      <c r="F3" s="40"/>
      <c r="G3" s="40"/>
      <c r="H3" s="40"/>
    </row>
    <row r="4" spans="1:8" ht="21" customHeight="1" x14ac:dyDescent="0.35">
      <c r="A4" s="201" t="s">
        <v>16</v>
      </c>
      <c r="B4" s="202"/>
      <c r="C4" s="25"/>
      <c r="D4" s="25"/>
      <c r="E4" s="39" t="str">
        <f>'Customer Summary'!A2</f>
        <v>Enter Unit Name</v>
      </c>
      <c r="F4" s="25"/>
      <c r="G4" s="25"/>
      <c r="H4" s="25"/>
    </row>
    <row r="5" spans="1:8" ht="21" customHeight="1" x14ac:dyDescent="0.35">
      <c r="A5" s="203" t="str">
        <f>'Customer Summary'!B28</f>
        <v>POC:</v>
      </c>
      <c r="B5" s="204"/>
      <c r="C5" s="25"/>
      <c r="D5" s="25"/>
      <c r="E5" s="39" t="s">
        <v>21</v>
      </c>
      <c r="F5" s="25"/>
      <c r="G5" s="25"/>
      <c r="H5" s="25"/>
    </row>
    <row r="6" spans="1:8" s="4" customFormat="1" ht="46.5" x14ac:dyDescent="0.35">
      <c r="A6" s="114" t="s">
        <v>22</v>
      </c>
      <c r="B6" s="115" t="s">
        <v>23</v>
      </c>
      <c r="C6" s="41" t="s">
        <v>24</v>
      </c>
      <c r="D6" s="41" t="s">
        <v>25</v>
      </c>
      <c r="E6" s="41" t="s">
        <v>26</v>
      </c>
      <c r="F6" s="41" t="s">
        <v>27</v>
      </c>
      <c r="G6" s="42" t="s">
        <v>28</v>
      </c>
      <c r="H6" s="43" t="s">
        <v>29</v>
      </c>
    </row>
    <row r="7" spans="1:8" s="4" customFormat="1" ht="39" customHeight="1" x14ac:dyDescent="0.35">
      <c r="A7" s="173" t="s">
        <v>30</v>
      </c>
      <c r="B7" s="173"/>
      <c r="C7" s="173"/>
      <c r="D7" s="173"/>
      <c r="E7" s="173"/>
      <c r="F7" s="173"/>
      <c r="G7" s="173"/>
      <c r="H7" s="81" t="s">
        <v>31</v>
      </c>
    </row>
    <row r="8" spans="1:8" x14ac:dyDescent="0.35">
      <c r="A8" s="44" t="s">
        <v>6054</v>
      </c>
      <c r="B8" s="45" t="s">
        <v>33</v>
      </c>
      <c r="C8" s="45" t="str">
        <f>VLOOKUP(B8,'Sheet References'!$A$14:$B$57,2,FALSE)</f>
        <v>Office Type A (Private)</v>
      </c>
      <c r="D8" s="44" t="s">
        <v>34</v>
      </c>
      <c r="E8" s="46">
        <f>VLOOKUP(C8,OfficeTypeSF[],2,FALSE)</f>
        <v>300</v>
      </c>
      <c r="F8" s="44">
        <v>0</v>
      </c>
      <c r="G8" s="47">
        <f>E8*F8</f>
        <v>0</v>
      </c>
      <c r="H8" s="34"/>
    </row>
    <row r="9" spans="1:8" x14ac:dyDescent="0.35">
      <c r="A9" s="44" t="s">
        <v>6055</v>
      </c>
      <c r="B9" s="45" t="s">
        <v>102</v>
      </c>
      <c r="C9" s="45" t="str">
        <f>VLOOKUP(B9,'Sheet References'!$A$14:$B$57,2,FALSE)</f>
        <v>Office Type A (Private)</v>
      </c>
      <c r="D9" s="44" t="s">
        <v>34</v>
      </c>
      <c r="E9" s="46">
        <f>VLOOKUP(C9,OfficeTypeSF[],2,FALSE)</f>
        <v>300</v>
      </c>
      <c r="F9" s="44">
        <v>0</v>
      </c>
      <c r="G9" s="47">
        <f>E9*F9</f>
        <v>0</v>
      </c>
      <c r="H9" s="48"/>
    </row>
    <row r="10" spans="1:8" x14ac:dyDescent="0.35">
      <c r="A10" s="44" t="s">
        <v>198</v>
      </c>
      <c r="B10" s="45" t="s">
        <v>36</v>
      </c>
      <c r="C10" s="45" t="str">
        <f>VLOOKUP(B10,'Sheet References'!$A$14:$B$57,2,FALSE)</f>
        <v>Office Type C (Private)</v>
      </c>
      <c r="D10" s="44" t="s">
        <v>34</v>
      </c>
      <c r="E10" s="46">
        <f>VLOOKUP(C10,OfficeTypeSF[],2,FALSE)</f>
        <v>140</v>
      </c>
      <c r="F10" s="44">
        <v>0</v>
      </c>
      <c r="G10" s="47">
        <f t="shared" ref="G10:G11" si="0">E10*F10</f>
        <v>0</v>
      </c>
      <c r="H10" s="48"/>
    </row>
    <row r="11" spans="1:8" x14ac:dyDescent="0.35">
      <c r="A11" s="44" t="s">
        <v>32</v>
      </c>
      <c r="B11" s="45" t="s">
        <v>37</v>
      </c>
      <c r="C11" s="45" t="str">
        <f>VLOOKUP(B11,'Sheet References'!$A$14:$B$57,2,FALSE)</f>
        <v>Office Type D (Private)</v>
      </c>
      <c r="D11" s="44" t="s">
        <v>34</v>
      </c>
      <c r="E11" s="46">
        <f>VLOOKUP(C11,OfficeTypeSF[],2,FALSE)</f>
        <v>100</v>
      </c>
      <c r="F11" s="44">
        <v>0</v>
      </c>
      <c r="G11" s="47">
        <f t="shared" si="0"/>
        <v>0</v>
      </c>
      <c r="H11" s="48"/>
    </row>
    <row r="12" spans="1:8" x14ac:dyDescent="0.35">
      <c r="A12" s="44" t="s">
        <v>32</v>
      </c>
      <c r="B12" s="45" t="s">
        <v>38</v>
      </c>
      <c r="C12" s="45" t="str">
        <f>VLOOKUP(B12,'Sheet References'!$A$14:$B$57,2,FALSE)</f>
        <v>Office Type D (Private)</v>
      </c>
      <c r="D12" s="44" t="s">
        <v>34</v>
      </c>
      <c r="E12" s="46">
        <f>VLOOKUP(C12,OfficeTypeSF[],2,FALSE)</f>
        <v>100</v>
      </c>
      <c r="F12" s="44">
        <v>0</v>
      </c>
      <c r="G12" s="47">
        <f>E12*F12</f>
        <v>0</v>
      </c>
      <c r="H12" s="48"/>
    </row>
    <row r="13" spans="1:8" x14ac:dyDescent="0.35">
      <c r="A13" s="171" t="s">
        <v>39</v>
      </c>
      <c r="B13" s="195"/>
      <c r="C13" s="195"/>
      <c r="D13" s="195"/>
      <c r="E13" s="49" t="s">
        <v>40</v>
      </c>
      <c r="F13" s="50">
        <f>SUM(F8:F12)</f>
        <v>0</v>
      </c>
      <c r="G13" s="51">
        <f>SUM(G8:G12)</f>
        <v>0</v>
      </c>
      <c r="H13" s="48"/>
    </row>
    <row r="14" spans="1:8" ht="14.5" customHeight="1" x14ac:dyDescent="0.35">
      <c r="A14" s="176" t="s">
        <v>41</v>
      </c>
      <c r="B14" s="176"/>
      <c r="C14" s="176"/>
      <c r="D14" s="176"/>
      <c r="E14" s="52">
        <v>0.4</v>
      </c>
      <c r="F14" s="44"/>
      <c r="G14" s="47">
        <f>G13*E14</f>
        <v>0</v>
      </c>
      <c r="H14" s="34" t="s">
        <v>42</v>
      </c>
    </row>
    <row r="15" spans="1:8" x14ac:dyDescent="0.35">
      <c r="A15" s="171" t="s">
        <v>43</v>
      </c>
      <c r="B15" s="195"/>
      <c r="C15" s="195"/>
      <c r="D15" s="195"/>
      <c r="E15" s="49" t="s">
        <v>40</v>
      </c>
      <c r="F15" s="49"/>
      <c r="G15" s="53">
        <f>G14+G13</f>
        <v>0</v>
      </c>
      <c r="H15" s="48"/>
    </row>
    <row r="16" spans="1:8" x14ac:dyDescent="0.35">
      <c r="A16" s="197"/>
      <c r="B16" s="198"/>
      <c r="C16" s="184"/>
      <c r="D16" s="184"/>
      <c r="E16" s="184"/>
      <c r="F16" s="184"/>
      <c r="G16" s="184"/>
      <c r="H16" s="185"/>
    </row>
    <row r="17" spans="1:8" s="15" customFormat="1" ht="39" x14ac:dyDescent="0.35">
      <c r="A17" s="189" t="s">
        <v>44</v>
      </c>
      <c r="B17" s="190"/>
      <c r="C17" s="190"/>
      <c r="D17" s="190"/>
      <c r="E17" s="190"/>
      <c r="F17" s="190"/>
      <c r="G17" s="191"/>
      <c r="H17" s="81" t="s">
        <v>31</v>
      </c>
    </row>
    <row r="18" spans="1:8" s="15" customFormat="1" x14ac:dyDescent="0.35">
      <c r="A18" s="54" t="s">
        <v>6056</v>
      </c>
      <c r="B18" s="55" t="s">
        <v>468</v>
      </c>
      <c r="C18" s="56" t="str">
        <f>VLOOKUP(B18,OpenOffices[],2,FALSE)</f>
        <v>Office Type E (Open)</v>
      </c>
      <c r="D18" s="54" t="s">
        <v>34</v>
      </c>
      <c r="E18" s="57">
        <f>VLOOKUP(C18,OfficeTypeSF[],2,FALSE)</f>
        <v>65</v>
      </c>
      <c r="F18" s="54">
        <v>0</v>
      </c>
      <c r="G18" s="58">
        <f t="shared" ref="G18" si="1">E18*F18</f>
        <v>0</v>
      </c>
      <c r="H18" s="59" t="s">
        <v>6057</v>
      </c>
    </row>
    <row r="19" spans="1:8" s="15" customFormat="1" x14ac:dyDescent="0.35">
      <c r="A19" s="54" t="s">
        <v>6058</v>
      </c>
      <c r="B19" s="55" t="s">
        <v>48</v>
      </c>
      <c r="C19" s="56" t="str">
        <f>VLOOKUP(B19,OpenOffices[],2,FALSE)</f>
        <v>Office Type F (Open)</v>
      </c>
      <c r="D19" s="54" t="s">
        <v>34</v>
      </c>
      <c r="E19" s="57">
        <f>VLOOKUP(C19,OfficeTypeSF[],2,FALSE)</f>
        <v>36</v>
      </c>
      <c r="F19" s="54">
        <v>0</v>
      </c>
      <c r="G19" s="58">
        <f t="shared" ref="G19:G22" si="2">E19*F19</f>
        <v>0</v>
      </c>
      <c r="H19" s="59"/>
    </row>
    <row r="20" spans="1:8" s="15" customFormat="1" x14ac:dyDescent="0.35">
      <c r="A20" s="54" t="s">
        <v>6059</v>
      </c>
      <c r="B20" s="55" t="s">
        <v>473</v>
      </c>
      <c r="C20" s="56" t="str">
        <f>VLOOKUP(B20,OpenOffices[],2,FALSE)</f>
        <v>Office Type H (Open)</v>
      </c>
      <c r="D20" s="54" t="s">
        <v>34</v>
      </c>
      <c r="E20" s="57">
        <f>VLOOKUP(C20,OfficeTypeSF[],2,FALSE)</f>
        <v>20</v>
      </c>
      <c r="F20" s="54">
        <v>0</v>
      </c>
      <c r="G20" s="58">
        <f t="shared" si="2"/>
        <v>0</v>
      </c>
      <c r="H20" s="59"/>
    </row>
    <row r="21" spans="1:8" s="15" customFormat="1" x14ac:dyDescent="0.35">
      <c r="A21" s="54" t="s">
        <v>32</v>
      </c>
      <c r="B21" s="55" t="s">
        <v>48</v>
      </c>
      <c r="C21" s="56" t="str">
        <f>VLOOKUP(B21,OpenOffices[],2,FALSE)</f>
        <v>Office Type F (Open)</v>
      </c>
      <c r="D21" s="54" t="s">
        <v>34</v>
      </c>
      <c r="E21" s="57">
        <f>VLOOKUP(C21,OfficeTypeSF[],2,FALSE)</f>
        <v>36</v>
      </c>
      <c r="F21" s="54">
        <v>0</v>
      </c>
      <c r="G21" s="58">
        <f t="shared" si="2"/>
        <v>0</v>
      </c>
      <c r="H21" s="59"/>
    </row>
    <row r="22" spans="1:8" s="15" customFormat="1" x14ac:dyDescent="0.35">
      <c r="A22" s="54" t="s">
        <v>32</v>
      </c>
      <c r="B22" s="55" t="s">
        <v>48</v>
      </c>
      <c r="C22" s="56" t="str">
        <f>VLOOKUP(B22,OpenOffices[],2,FALSE)</f>
        <v>Office Type F (Open)</v>
      </c>
      <c r="D22" s="54" t="s">
        <v>34</v>
      </c>
      <c r="E22" s="57">
        <f>VLOOKUP(C22,OfficeTypeSF[],2,FALSE)</f>
        <v>36</v>
      </c>
      <c r="F22" s="54">
        <v>0</v>
      </c>
      <c r="G22" s="58">
        <f t="shared" si="2"/>
        <v>0</v>
      </c>
      <c r="H22" s="59"/>
    </row>
    <row r="23" spans="1:8" s="15" customFormat="1" x14ac:dyDescent="0.35">
      <c r="A23" s="181" t="s">
        <v>49</v>
      </c>
      <c r="B23" s="196"/>
      <c r="C23" s="196"/>
      <c r="D23" s="196"/>
      <c r="E23" s="60" t="s">
        <v>40</v>
      </c>
      <c r="F23" s="50">
        <f>SUM(F18:F22)</f>
        <v>0</v>
      </c>
      <c r="G23" s="61">
        <f>SUM(G18:G22)</f>
        <v>0</v>
      </c>
      <c r="H23" s="59"/>
    </row>
    <row r="24" spans="1:8" s="15" customFormat="1" ht="14.5" customHeight="1" x14ac:dyDescent="0.35">
      <c r="A24" s="180" t="s">
        <v>50</v>
      </c>
      <c r="B24" s="180"/>
      <c r="C24" s="180"/>
      <c r="D24" s="180"/>
      <c r="E24" s="62">
        <v>0.6</v>
      </c>
      <c r="F24" s="54"/>
      <c r="G24" s="63">
        <f>G23*E24</f>
        <v>0</v>
      </c>
      <c r="H24" s="59" t="s">
        <v>51</v>
      </c>
    </row>
    <row r="25" spans="1:8" s="16" customFormat="1" ht="15.5" x14ac:dyDescent="0.35">
      <c r="A25" s="181" t="s">
        <v>52</v>
      </c>
      <c r="B25" s="196"/>
      <c r="C25" s="196"/>
      <c r="D25" s="196"/>
      <c r="E25" s="60" t="s">
        <v>40</v>
      </c>
      <c r="F25" s="60"/>
      <c r="G25" s="61">
        <f>G24+G23</f>
        <v>0</v>
      </c>
      <c r="H25" s="64"/>
    </row>
    <row r="26" spans="1:8" x14ac:dyDescent="0.35">
      <c r="A26" s="197"/>
      <c r="B26" s="198"/>
      <c r="C26" s="184"/>
      <c r="D26" s="184"/>
      <c r="E26" s="184"/>
      <c r="F26" s="184"/>
      <c r="G26" s="184"/>
      <c r="H26" s="185"/>
    </row>
    <row r="27" spans="1:8" s="4" customFormat="1" ht="39" x14ac:dyDescent="0.35">
      <c r="A27" s="186" t="s">
        <v>53</v>
      </c>
      <c r="B27" s="187"/>
      <c r="C27" s="187"/>
      <c r="D27" s="187"/>
      <c r="E27" s="187"/>
      <c r="F27" s="187"/>
      <c r="G27" s="188"/>
      <c r="H27" s="80" t="s">
        <v>54</v>
      </c>
    </row>
    <row r="28" spans="1:8" s="4" customFormat="1" ht="87" x14ac:dyDescent="0.35">
      <c r="A28" s="176" t="s">
        <v>55</v>
      </c>
      <c r="B28" s="176"/>
      <c r="C28" s="176"/>
      <c r="D28" s="176"/>
      <c r="E28" s="86">
        <f>VLOOKUP(A28,AdminSpecialPurpose[#All],2,FALSE)</f>
        <v>8</v>
      </c>
      <c r="F28" s="65">
        <f>F13+F23</f>
        <v>0</v>
      </c>
      <c r="G28" s="47">
        <f>E28*F28</f>
        <v>0</v>
      </c>
      <c r="H28" s="34" t="s">
        <v>56</v>
      </c>
    </row>
    <row r="29" spans="1:8" s="4" customFormat="1" ht="29" x14ac:dyDescent="0.35">
      <c r="A29" s="176" t="s">
        <v>57</v>
      </c>
      <c r="B29" s="176"/>
      <c r="C29" s="176"/>
      <c r="D29" s="176"/>
      <c r="E29" s="47" t="s">
        <v>6060</v>
      </c>
      <c r="F29" s="65">
        <f>F13+F23</f>
        <v>0</v>
      </c>
      <c r="G29" s="47">
        <v>300</v>
      </c>
      <c r="H29" s="34" t="s">
        <v>6070</v>
      </c>
    </row>
    <row r="30" spans="1:8" s="4" customFormat="1" ht="55" customHeight="1" x14ac:dyDescent="0.35">
      <c r="A30" s="176" t="s">
        <v>58</v>
      </c>
      <c r="B30" s="172"/>
      <c r="C30" s="172"/>
      <c r="D30" s="172"/>
      <c r="E30" s="47">
        <f>VLOOKUP(A30,AdminSpecialPurpose[#All],2,FALSE)</f>
        <v>3</v>
      </c>
      <c r="F30" s="66">
        <f>(F13+F23)</f>
        <v>0</v>
      </c>
      <c r="G30" s="47">
        <f>IF(F30&gt;0,MAX(E30*F30,50),0)</f>
        <v>0</v>
      </c>
      <c r="H30" s="34" t="s">
        <v>59</v>
      </c>
    </row>
    <row r="31" spans="1:8" x14ac:dyDescent="0.35">
      <c r="A31" s="176" t="s">
        <v>327</v>
      </c>
      <c r="B31" s="172"/>
      <c r="C31" s="172"/>
      <c r="D31" s="172"/>
      <c r="E31" s="47">
        <f>VLOOKUP(A31,AdminSpecialPurpose[#All],2,FALSE)</f>
        <v>20</v>
      </c>
      <c r="F31" s="66">
        <v>6</v>
      </c>
      <c r="G31" s="47">
        <f t="shared" ref="G31:G32" si="3">IFERROR(E31*F31,0)</f>
        <v>120</v>
      </c>
      <c r="H31" s="34" t="s">
        <v>6061</v>
      </c>
    </row>
    <row r="32" spans="1:8" x14ac:dyDescent="0.35">
      <c r="A32" s="176" t="s">
        <v>60</v>
      </c>
      <c r="B32" s="172"/>
      <c r="C32" s="172"/>
      <c r="D32" s="172"/>
      <c r="E32" s="47" t="str">
        <f>VLOOKUP(A32,AdminSpecialPurpose[#All],2,FALSE)</f>
        <v>SF</v>
      </c>
      <c r="F32" s="66">
        <v>0</v>
      </c>
      <c r="G32" s="47">
        <f t="shared" si="3"/>
        <v>0</v>
      </c>
      <c r="H32" s="34" t="s">
        <v>61</v>
      </c>
    </row>
    <row r="33" spans="1:8" x14ac:dyDescent="0.35">
      <c r="A33" s="176" t="s">
        <v>60</v>
      </c>
      <c r="B33" s="172"/>
      <c r="C33" s="172"/>
      <c r="D33" s="172"/>
      <c r="E33" s="47" t="str">
        <f>VLOOKUP(A33,AdminSpecialPurpose[#All],2,FALSE)</f>
        <v>SF</v>
      </c>
      <c r="F33" s="66">
        <v>0</v>
      </c>
      <c r="G33" s="47">
        <f t="shared" ref="G33" si="4">IFERROR(E33*F33,0)</f>
        <v>0</v>
      </c>
      <c r="H33" s="34" t="s">
        <v>61</v>
      </c>
    </row>
    <row r="34" spans="1:8" x14ac:dyDescent="0.35">
      <c r="A34" s="171" t="s">
        <v>62</v>
      </c>
      <c r="B34" s="171"/>
      <c r="C34" s="171"/>
      <c r="D34" s="171"/>
      <c r="E34" s="50" t="s">
        <v>40</v>
      </c>
      <c r="F34" s="67"/>
      <c r="G34" s="53">
        <f>SUM(G28:G33)</f>
        <v>420</v>
      </c>
      <c r="H34" s="34"/>
    </row>
    <row r="35" spans="1:8" x14ac:dyDescent="0.35">
      <c r="A35" s="178" t="s">
        <v>63</v>
      </c>
      <c r="B35" s="178"/>
      <c r="C35" s="178"/>
      <c r="D35" s="178"/>
      <c r="E35" s="52">
        <v>0.4</v>
      </c>
      <c r="F35" s="44"/>
      <c r="G35" s="68">
        <f>E35*G34</f>
        <v>168</v>
      </c>
      <c r="H35" s="34" t="s">
        <v>64</v>
      </c>
    </row>
    <row r="36" spans="1:8" x14ac:dyDescent="0.35">
      <c r="A36" s="171" t="s">
        <v>65</v>
      </c>
      <c r="B36" s="195"/>
      <c r="C36" s="195"/>
      <c r="D36" s="195"/>
      <c r="E36" s="49" t="s">
        <v>40</v>
      </c>
      <c r="F36" s="69"/>
      <c r="G36" s="53">
        <f>SUM(G34:G35)</f>
        <v>588</v>
      </c>
      <c r="H36" s="34"/>
    </row>
    <row r="37" spans="1:8" x14ac:dyDescent="0.35">
      <c r="A37" s="172"/>
      <c r="B37" s="172"/>
      <c r="C37" s="172"/>
      <c r="D37" s="172"/>
      <c r="E37" s="172"/>
      <c r="F37" s="172"/>
      <c r="G37" s="172"/>
      <c r="H37" s="172"/>
    </row>
    <row r="38" spans="1:8" s="4" customFormat="1" ht="15.5" x14ac:dyDescent="0.35">
      <c r="A38" s="173" t="s">
        <v>66</v>
      </c>
      <c r="B38" s="173"/>
      <c r="C38" s="173"/>
      <c r="D38" s="173"/>
      <c r="E38" s="173"/>
      <c r="F38" s="173"/>
      <c r="G38" s="173"/>
      <c r="H38" s="173"/>
    </row>
    <row r="39" spans="1:8" ht="79" customHeight="1" x14ac:dyDescent="0.35">
      <c r="A39" s="176" t="s">
        <v>6062</v>
      </c>
      <c r="B39" s="172"/>
      <c r="C39" s="172"/>
      <c r="D39" s="172"/>
      <c r="E39" s="44">
        <v>120</v>
      </c>
      <c r="F39" s="70">
        <v>1</v>
      </c>
      <c r="G39" s="47">
        <f t="shared" ref="G39:G43" si="5">E39*F39</f>
        <v>120</v>
      </c>
      <c r="H39" s="34" t="s">
        <v>6063</v>
      </c>
    </row>
    <row r="40" spans="1:8" x14ac:dyDescent="0.35">
      <c r="A40" s="176" t="s">
        <v>6064</v>
      </c>
      <c r="B40" s="172"/>
      <c r="C40" s="172"/>
      <c r="D40" s="172"/>
      <c r="E40" s="44">
        <v>200</v>
      </c>
      <c r="F40" s="70">
        <v>1</v>
      </c>
      <c r="G40" s="47">
        <f t="shared" ref="G40:G41" si="6">E40*F40</f>
        <v>200</v>
      </c>
      <c r="H40" s="34"/>
    </row>
    <row r="41" spans="1:8" x14ac:dyDescent="0.35">
      <c r="A41" s="176" t="s">
        <v>6065</v>
      </c>
      <c r="B41" s="172"/>
      <c r="C41" s="172"/>
      <c r="D41" s="172"/>
      <c r="E41" s="44">
        <v>150</v>
      </c>
      <c r="F41" s="70">
        <v>1</v>
      </c>
      <c r="G41" s="47">
        <f t="shared" si="6"/>
        <v>150</v>
      </c>
      <c r="H41" s="34"/>
    </row>
    <row r="42" spans="1:8" ht="29" x14ac:dyDescent="0.35">
      <c r="A42" s="176" t="s">
        <v>6066</v>
      </c>
      <c r="B42" s="172"/>
      <c r="C42" s="172"/>
      <c r="D42" s="172"/>
      <c r="E42" s="44">
        <v>200</v>
      </c>
      <c r="F42" s="70"/>
      <c r="G42" s="47">
        <f t="shared" si="5"/>
        <v>0</v>
      </c>
      <c r="H42" s="34" t="s">
        <v>6067</v>
      </c>
    </row>
    <row r="43" spans="1:8" x14ac:dyDescent="0.35">
      <c r="A43" s="176" t="s">
        <v>67</v>
      </c>
      <c r="B43" s="172"/>
      <c r="C43" s="172"/>
      <c r="D43" s="172"/>
      <c r="E43" s="44"/>
      <c r="F43" s="70"/>
      <c r="G43" s="47">
        <f t="shared" si="5"/>
        <v>0</v>
      </c>
      <c r="H43" s="34" t="s">
        <v>68</v>
      </c>
    </row>
    <row r="44" spans="1:8" x14ac:dyDescent="0.35">
      <c r="A44" s="171" t="s">
        <v>69</v>
      </c>
      <c r="B44" s="171"/>
      <c r="C44" s="171"/>
      <c r="D44" s="171"/>
      <c r="E44" s="50" t="s">
        <v>40</v>
      </c>
      <c r="F44" s="67"/>
      <c r="G44" s="53">
        <f>SUM(G39:G43)</f>
        <v>470</v>
      </c>
      <c r="H44" s="34"/>
    </row>
    <row r="45" spans="1:8" x14ac:dyDescent="0.35">
      <c r="A45" s="178" t="s">
        <v>70</v>
      </c>
      <c r="B45" s="178"/>
      <c r="C45" s="178"/>
      <c r="D45" s="178"/>
      <c r="E45" s="52">
        <v>0.4</v>
      </c>
      <c r="F45" s="44"/>
      <c r="G45" s="68">
        <f>E45*G44</f>
        <v>188</v>
      </c>
      <c r="H45" s="34" t="s">
        <v>64</v>
      </c>
    </row>
    <row r="46" spans="1:8" x14ac:dyDescent="0.35">
      <c r="A46" s="171" t="s">
        <v>71</v>
      </c>
      <c r="B46" s="195"/>
      <c r="C46" s="195"/>
      <c r="D46" s="195"/>
      <c r="E46" s="49" t="s">
        <v>40</v>
      </c>
      <c r="F46" s="69"/>
      <c r="G46" s="53">
        <f>SUM(G44:G45)</f>
        <v>658</v>
      </c>
      <c r="H46" s="34"/>
    </row>
    <row r="47" spans="1:8" x14ac:dyDescent="0.35">
      <c r="A47" s="172"/>
      <c r="B47" s="172"/>
      <c r="C47" s="172"/>
      <c r="D47" s="172"/>
      <c r="E47" s="172"/>
      <c r="F47" s="172"/>
      <c r="G47" s="172"/>
      <c r="H47" s="172"/>
    </row>
    <row r="48" spans="1:8" s="4" customFormat="1" ht="15.5" x14ac:dyDescent="0.35">
      <c r="A48" s="173" t="s">
        <v>72</v>
      </c>
      <c r="B48" s="173"/>
      <c r="C48" s="173"/>
      <c r="D48" s="173"/>
      <c r="E48" s="173"/>
      <c r="F48" s="173"/>
      <c r="G48" s="173"/>
      <c r="H48" s="173"/>
    </row>
    <row r="49" spans="1:8" x14ac:dyDescent="0.35">
      <c r="A49" s="176" t="s">
        <v>73</v>
      </c>
      <c r="B49" s="172"/>
      <c r="C49" s="172"/>
      <c r="D49" s="172"/>
      <c r="E49" s="71" t="s">
        <v>74</v>
      </c>
      <c r="F49" s="72"/>
      <c r="G49" s="68">
        <f>G46+G36+G15+G25</f>
        <v>1246</v>
      </c>
      <c r="H49" s="48"/>
    </row>
    <row r="50" spans="1:8" ht="14.5" customHeight="1" x14ac:dyDescent="0.35">
      <c r="A50" s="176" t="s">
        <v>75</v>
      </c>
      <c r="B50" s="176"/>
      <c r="C50" s="176"/>
      <c r="D50" s="176"/>
      <c r="E50" s="52">
        <v>0.42</v>
      </c>
      <c r="F50" s="45"/>
      <c r="G50" s="47">
        <f>G49*E50</f>
        <v>523.31999999999994</v>
      </c>
      <c r="H50" s="34" t="s">
        <v>76</v>
      </c>
    </row>
    <row r="51" spans="1:8" x14ac:dyDescent="0.35">
      <c r="E51" s="50" t="s">
        <v>77</v>
      </c>
      <c r="F51" s="73"/>
      <c r="G51" s="53">
        <f>SUM(G49:G50)</f>
        <v>1769.32</v>
      </c>
    </row>
  </sheetData>
  <mergeCells count="39">
    <mergeCell ref="A1:B1"/>
    <mergeCell ref="A2:B2"/>
    <mergeCell ref="A3:B3"/>
    <mergeCell ref="A4:B4"/>
    <mergeCell ref="A5:B5"/>
    <mergeCell ref="A7:G7"/>
    <mergeCell ref="A29:D29"/>
    <mergeCell ref="A14:D14"/>
    <mergeCell ref="A15:D15"/>
    <mergeCell ref="A13:D13"/>
    <mergeCell ref="A23:D23"/>
    <mergeCell ref="A24:D24"/>
    <mergeCell ref="A25:D25"/>
    <mergeCell ref="A16:H16"/>
    <mergeCell ref="A26:H26"/>
    <mergeCell ref="A17:G17"/>
    <mergeCell ref="A27:G27"/>
    <mergeCell ref="A48:H48"/>
    <mergeCell ref="A49:D49"/>
    <mergeCell ref="A50:D50"/>
    <mergeCell ref="A47:H47"/>
    <mergeCell ref="A43:D43"/>
    <mergeCell ref="A44:D44"/>
    <mergeCell ref="A45:D45"/>
    <mergeCell ref="A46:D46"/>
    <mergeCell ref="A42:D42"/>
    <mergeCell ref="A37:H37"/>
    <mergeCell ref="A28:D28"/>
    <mergeCell ref="A38:H38"/>
    <mergeCell ref="A34:D34"/>
    <mergeCell ref="A35:D35"/>
    <mergeCell ref="A36:D36"/>
    <mergeCell ref="A30:D30"/>
    <mergeCell ref="A39:D39"/>
    <mergeCell ref="A40:D40"/>
    <mergeCell ref="A41:D41"/>
    <mergeCell ref="A33:D33"/>
    <mergeCell ref="A31:D31"/>
    <mergeCell ref="A32:D32"/>
  </mergeCells>
  <phoneticPr fontId="24" type="noConversion"/>
  <hyperlinks>
    <hyperlink ref="H6" r:id="rId1" display="WBDG - AFMAN 32-1084" xr:uid="{72B04FA6-BE83-44CC-B93E-832175A8CB0A}"/>
  </hyperlinks>
  <printOptions horizontalCentered="1"/>
  <pageMargins left="0.25" right="0.25" top="0.75" bottom="0.75" header="0.3" footer="0.3"/>
  <pageSetup paperSize="17" scale="98" fitToHeight="0" orientation="landscape" horizontalDpi="300" verticalDpi="300" r:id="rId2"/>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'Sheet References'!$L$1:$L$978</xm:f>
          </x14:formula1>
          <xm:sqref>E1</xm:sqref>
        </x14:dataValidation>
        <x14:dataValidation type="list" allowBlank="1" showInputMessage="1" showErrorMessage="1" xr:uid="{5C2A0FBC-CCFC-4F7D-92C2-7ABA534798F2}">
          <x14:formula1>
            <xm:f>'Sheet References'!$A$14:$A$57</xm:f>
          </x14:formula1>
          <xm:sqref>B8:B12</xm:sqref>
        </x14:dataValidation>
        <x14:dataValidation type="list" allowBlank="1" showInputMessage="1" showErrorMessage="1" xr:uid="{00000000-0002-0000-0100-000001000000}">
          <x14:formula1>
            <xm:f>'Sheet References'!$E$1:$E$112</xm:f>
          </x14:formula1>
          <xm:sqref>D8:D12 D18:D22</xm:sqref>
        </x14:dataValidation>
        <x14:dataValidation type="list" allowBlank="1" showInputMessage="1" showErrorMessage="1" xr:uid="{00000000-0002-0000-0100-000003000000}">
          <x14:formula1>
            <xm:f>'Sheet References'!$H$1:$H$48</xm:f>
          </x14:formula1>
          <xm:sqref>A28:D33</xm:sqref>
        </x14:dataValidation>
        <x14:dataValidation type="list" allowBlank="1" showInputMessage="1" showErrorMessage="1" xr:uid="{C8C3F0B9-7EED-4F10-9110-155CBD1D9085}">
          <x14:formula1>
            <xm:f>'Sheet References'!$A$62:$A$85</xm:f>
          </x14:formula1>
          <xm:sqref>B18:B22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CAB41-6003-4A9A-9A2A-A80812FC8E3F}">
  <sheetPr>
    <tabColor rgb="FFFFFF99"/>
    <pageSetUpPr fitToPage="1"/>
  </sheetPr>
  <dimension ref="A1:H43"/>
  <sheetViews>
    <sheetView zoomScaleNormal="100" workbookViewId="0">
      <selection sqref="A1:B1"/>
    </sheetView>
  </sheetViews>
  <sheetFormatPr defaultColWidth="9.26953125" defaultRowHeight="14.5" x14ac:dyDescent="0.35"/>
  <cols>
    <col min="1" max="2" width="30.7265625" style="1" customWidth="1"/>
    <col min="3" max="3" width="23.7265625" style="1" customWidth="1"/>
    <col min="4" max="4" width="23.7265625" style="2" customWidth="1"/>
    <col min="5" max="5" width="18.7265625" style="1" customWidth="1"/>
    <col min="6" max="6" width="4.7265625" style="1" customWidth="1"/>
    <col min="7" max="7" width="9.7265625" style="87" customWidth="1"/>
    <col min="8" max="8" width="66.7265625" style="1" customWidth="1"/>
    <col min="9" max="9" width="39" style="1" customWidth="1"/>
    <col min="10" max="16384" width="9.26953125" style="1"/>
  </cols>
  <sheetData>
    <row r="1" spans="1:8" s="5" customFormat="1" ht="21" customHeight="1" x14ac:dyDescent="0.35">
      <c r="A1" s="192" t="s">
        <v>13</v>
      </c>
      <c r="B1" s="192"/>
      <c r="C1" s="38"/>
      <c r="D1" s="38" t="s">
        <v>18</v>
      </c>
      <c r="E1" s="39">
        <v>140422</v>
      </c>
      <c r="F1" s="40"/>
      <c r="G1" s="40"/>
      <c r="H1" s="40"/>
    </row>
    <row r="2" spans="1:8" ht="21" customHeight="1" x14ac:dyDescent="0.35">
      <c r="A2" s="193" t="s">
        <v>6117</v>
      </c>
      <c r="B2" s="193"/>
      <c r="C2" s="40"/>
      <c r="D2" s="38" t="s">
        <v>19</v>
      </c>
      <c r="E2" s="39" t="str">
        <f>VLOOKUP(E1,'Sheet References'!L:M,2,FALSE)</f>
        <v>SCIF</v>
      </c>
      <c r="F2" s="40"/>
      <c r="G2" s="40"/>
      <c r="H2" s="40"/>
    </row>
    <row r="3" spans="1:8" ht="21" customHeight="1" x14ac:dyDescent="0.35">
      <c r="A3" s="193" t="s">
        <v>15</v>
      </c>
      <c r="B3" s="193"/>
      <c r="C3" s="38"/>
      <c r="D3" s="38" t="s">
        <v>20</v>
      </c>
      <c r="E3" s="39" t="str">
        <f>VLOOKUP(CATCode,'Sheet References'!L:O,4,FALSE)</f>
        <v>‌https://www.wbdg.org/FFC/AF/AFMAN/140422_SCIF.pdf</v>
      </c>
      <c r="F3" s="40"/>
      <c r="G3" s="40"/>
      <c r="H3" s="40"/>
    </row>
    <row r="4" spans="1:8" ht="21" customHeight="1" x14ac:dyDescent="0.35">
      <c r="A4" s="193" t="s">
        <v>16</v>
      </c>
      <c r="B4" s="193"/>
      <c r="C4" s="25"/>
      <c r="D4" s="25"/>
      <c r="E4" s="39" t="str">
        <f>'Customer Summary'!A2</f>
        <v>Enter Unit Name</v>
      </c>
      <c r="F4" s="25"/>
      <c r="G4" s="25"/>
      <c r="H4" s="25"/>
    </row>
    <row r="5" spans="1:8" ht="21" customHeight="1" x14ac:dyDescent="0.35">
      <c r="A5" s="194" t="str">
        <f>'Customer Summary'!B28</f>
        <v>POC:</v>
      </c>
      <c r="B5" s="194"/>
      <c r="C5" s="25"/>
      <c r="D5" s="25"/>
      <c r="E5" s="39" t="s">
        <v>21</v>
      </c>
      <c r="F5" s="25"/>
      <c r="G5" s="25"/>
      <c r="H5" s="25"/>
    </row>
    <row r="6" spans="1:8" s="4" customFormat="1" ht="46.5" x14ac:dyDescent="0.35">
      <c r="A6" s="41" t="s">
        <v>22</v>
      </c>
      <c r="B6" s="41" t="s">
        <v>23</v>
      </c>
      <c r="C6" s="41" t="s">
        <v>24</v>
      </c>
      <c r="D6" s="41" t="s">
        <v>25</v>
      </c>
      <c r="E6" s="41" t="s">
        <v>26</v>
      </c>
      <c r="F6" s="41" t="s">
        <v>27</v>
      </c>
      <c r="G6" s="42" t="s">
        <v>28</v>
      </c>
      <c r="H6" s="43" t="s">
        <v>29</v>
      </c>
    </row>
    <row r="7" spans="1:8" s="4" customFormat="1" ht="39" customHeight="1" x14ac:dyDescent="0.35">
      <c r="A7" s="173" t="s">
        <v>30</v>
      </c>
      <c r="B7" s="173"/>
      <c r="C7" s="173"/>
      <c r="D7" s="173"/>
      <c r="E7" s="173"/>
      <c r="F7" s="173"/>
      <c r="G7" s="173"/>
      <c r="H7" s="81" t="s">
        <v>31</v>
      </c>
    </row>
    <row r="8" spans="1:8" x14ac:dyDescent="0.35">
      <c r="A8" s="44" t="s">
        <v>6103</v>
      </c>
      <c r="B8" s="45" t="s">
        <v>38</v>
      </c>
      <c r="C8" s="45" t="str">
        <f>VLOOKUP(B8,'Sheet References'!$A$14:$B$57,2,FALSE)</f>
        <v>Office Type D (Private)</v>
      </c>
      <c r="D8" s="44" t="s">
        <v>34</v>
      </c>
      <c r="E8" s="46">
        <f>VLOOKUP(C8,OfficeTypeSF[],2,FALSE)</f>
        <v>100</v>
      </c>
      <c r="F8" s="44">
        <v>0</v>
      </c>
      <c r="G8" s="47">
        <f t="shared" ref="G8:G9" si="0">E8*F8</f>
        <v>0</v>
      </c>
      <c r="H8" s="48"/>
    </row>
    <row r="9" spans="1:8" x14ac:dyDescent="0.35">
      <c r="A9" s="44" t="s">
        <v>6103</v>
      </c>
      <c r="B9" s="45" t="s">
        <v>38</v>
      </c>
      <c r="C9" s="45" t="str">
        <f>VLOOKUP(B9,'Sheet References'!$A$14:$B$57,2,FALSE)</f>
        <v>Office Type D (Private)</v>
      </c>
      <c r="D9" s="44" t="s">
        <v>34</v>
      </c>
      <c r="E9" s="46">
        <f>VLOOKUP(C9,OfficeTypeSF[],2,FALSE)</f>
        <v>100</v>
      </c>
      <c r="F9" s="44">
        <v>0</v>
      </c>
      <c r="G9" s="47">
        <f t="shared" si="0"/>
        <v>0</v>
      </c>
      <c r="H9" s="48"/>
    </row>
    <row r="10" spans="1:8" x14ac:dyDescent="0.35">
      <c r="A10" s="171" t="s">
        <v>39</v>
      </c>
      <c r="B10" s="172"/>
      <c r="C10" s="172"/>
      <c r="D10" s="172"/>
      <c r="E10" s="49" t="s">
        <v>40</v>
      </c>
      <c r="F10" s="50">
        <f>SUM(F8:F9)</f>
        <v>0</v>
      </c>
      <c r="G10" s="51">
        <f>SUM(G8:G9)</f>
        <v>0</v>
      </c>
      <c r="H10" s="48"/>
    </row>
    <row r="11" spans="1:8" ht="14.5" customHeight="1" x14ac:dyDescent="0.35">
      <c r="A11" s="175" t="s">
        <v>41</v>
      </c>
      <c r="B11" s="176"/>
      <c r="C11" s="176"/>
      <c r="D11" s="176"/>
      <c r="E11" s="52">
        <v>0.4</v>
      </c>
      <c r="F11" s="44"/>
      <c r="G11" s="47">
        <f>G10*E11</f>
        <v>0</v>
      </c>
      <c r="H11" s="34" t="s">
        <v>42</v>
      </c>
    </row>
    <row r="12" spans="1:8" x14ac:dyDescent="0.35">
      <c r="A12" s="171" t="s">
        <v>43</v>
      </c>
      <c r="B12" s="172"/>
      <c r="C12" s="172"/>
      <c r="D12" s="172"/>
      <c r="E12" s="49" t="s">
        <v>40</v>
      </c>
      <c r="F12" s="49"/>
      <c r="G12" s="53">
        <f>G11+G10</f>
        <v>0</v>
      </c>
      <c r="H12" s="48"/>
    </row>
    <row r="13" spans="1:8" x14ac:dyDescent="0.35">
      <c r="A13" s="183"/>
      <c r="B13" s="184"/>
      <c r="C13" s="184"/>
      <c r="D13" s="184"/>
      <c r="E13" s="184"/>
      <c r="F13" s="184"/>
      <c r="G13" s="184"/>
      <c r="H13" s="185"/>
    </row>
    <row r="14" spans="1:8" s="15" customFormat="1" ht="39.65" customHeight="1" x14ac:dyDescent="0.35">
      <c r="A14" s="189" t="s">
        <v>44</v>
      </c>
      <c r="B14" s="190"/>
      <c r="C14" s="190"/>
      <c r="D14" s="190"/>
      <c r="E14" s="190"/>
      <c r="F14" s="190"/>
      <c r="G14" s="191"/>
      <c r="H14" s="81" t="s">
        <v>31</v>
      </c>
    </row>
    <row r="15" spans="1:8" s="15" customFormat="1" ht="43.5" x14ac:dyDescent="0.35">
      <c r="A15" s="54" t="s">
        <v>6104</v>
      </c>
      <c r="B15" s="55" t="s">
        <v>433</v>
      </c>
      <c r="C15" s="56" t="str">
        <f>VLOOKUP(B15,OpenOffices[],2,FALSE)</f>
        <v>Office Type E (Open)</v>
      </c>
      <c r="D15" s="54" t="s">
        <v>34</v>
      </c>
      <c r="E15" s="57">
        <f>VLOOKUP(C15,OfficeTypeSF[],2,FALSE)</f>
        <v>65</v>
      </c>
      <c r="F15" s="54">
        <v>0</v>
      </c>
      <c r="G15" s="47">
        <f t="shared" ref="G15:G18" si="1">E15*F15</f>
        <v>0</v>
      </c>
      <c r="H15" s="59" t="s">
        <v>6115</v>
      </c>
    </row>
    <row r="16" spans="1:8" s="15" customFormat="1" ht="29" x14ac:dyDescent="0.35">
      <c r="A16" s="54" t="s">
        <v>6104</v>
      </c>
      <c r="B16" s="55" t="s">
        <v>473</v>
      </c>
      <c r="C16" s="56" t="str">
        <f>VLOOKUP(B16,OpenOffices[],2,FALSE)</f>
        <v>Office Type H (Open)</v>
      </c>
      <c r="D16" s="54" t="s">
        <v>34</v>
      </c>
      <c r="E16" s="57">
        <f>VLOOKUP(C16,OfficeTypeSF[],2,FALSE)</f>
        <v>20</v>
      </c>
      <c r="F16" s="54">
        <v>0</v>
      </c>
      <c r="G16" s="47">
        <f t="shared" si="1"/>
        <v>0</v>
      </c>
      <c r="H16" s="59" t="s">
        <v>6106</v>
      </c>
    </row>
    <row r="17" spans="1:8" s="15" customFormat="1" x14ac:dyDescent="0.35">
      <c r="A17" s="54" t="s">
        <v>32</v>
      </c>
      <c r="B17" s="55" t="s">
        <v>48</v>
      </c>
      <c r="C17" s="56" t="str">
        <f>VLOOKUP(B17,OpenOffices[],2,FALSE)</f>
        <v>Office Type F (Open)</v>
      </c>
      <c r="D17" s="54" t="s">
        <v>34</v>
      </c>
      <c r="E17" s="57">
        <f>VLOOKUP(C17,OfficeTypeSF[],2,FALSE)</f>
        <v>36</v>
      </c>
      <c r="F17" s="54">
        <v>0</v>
      </c>
      <c r="G17" s="47">
        <f t="shared" si="1"/>
        <v>0</v>
      </c>
      <c r="H17" s="59"/>
    </row>
    <row r="18" spans="1:8" s="15" customFormat="1" x14ac:dyDescent="0.35">
      <c r="A18" s="54" t="s">
        <v>32</v>
      </c>
      <c r="B18" s="55" t="s">
        <v>48</v>
      </c>
      <c r="C18" s="56" t="str">
        <f>VLOOKUP(B18,OpenOffices[],2,FALSE)</f>
        <v>Office Type F (Open)</v>
      </c>
      <c r="D18" s="54" t="s">
        <v>34</v>
      </c>
      <c r="E18" s="57">
        <f>VLOOKUP(C18,OfficeTypeSF[],2,FALSE)</f>
        <v>36</v>
      </c>
      <c r="F18" s="54">
        <v>0</v>
      </c>
      <c r="G18" s="47">
        <f t="shared" si="1"/>
        <v>0</v>
      </c>
      <c r="H18" s="59"/>
    </row>
    <row r="19" spans="1:8" s="15" customFormat="1" x14ac:dyDescent="0.35">
      <c r="A19" s="181" t="s">
        <v>49</v>
      </c>
      <c r="B19" s="182"/>
      <c r="C19" s="182"/>
      <c r="D19" s="182"/>
      <c r="E19" s="60" t="s">
        <v>40</v>
      </c>
      <c r="F19" s="50">
        <f>SUM(F15:F18)</f>
        <v>0</v>
      </c>
      <c r="G19" s="61">
        <f>SUM(G15:G18)</f>
        <v>0</v>
      </c>
      <c r="H19" s="59"/>
    </row>
    <row r="20" spans="1:8" s="15" customFormat="1" ht="14.5" customHeight="1" x14ac:dyDescent="0.35">
      <c r="A20" s="179" t="s">
        <v>50</v>
      </c>
      <c r="B20" s="180"/>
      <c r="C20" s="180"/>
      <c r="D20" s="180"/>
      <c r="E20" s="62">
        <v>0.6</v>
      </c>
      <c r="F20" s="54"/>
      <c r="G20" s="63">
        <f>G19*E20</f>
        <v>0</v>
      </c>
      <c r="H20" s="59" t="s">
        <v>51</v>
      </c>
    </row>
    <row r="21" spans="1:8" s="16" customFormat="1" ht="15.65" customHeight="1" x14ac:dyDescent="0.35">
      <c r="A21" s="181" t="s">
        <v>52</v>
      </c>
      <c r="B21" s="182"/>
      <c r="C21" s="182"/>
      <c r="D21" s="182"/>
      <c r="E21" s="60" t="s">
        <v>40</v>
      </c>
      <c r="F21" s="60"/>
      <c r="G21" s="61">
        <f>G20+G19</f>
        <v>0</v>
      </c>
      <c r="H21" s="64"/>
    </row>
    <row r="22" spans="1:8" x14ac:dyDescent="0.35">
      <c r="A22" s="183"/>
      <c r="B22" s="184"/>
      <c r="C22" s="184"/>
      <c r="D22" s="184"/>
      <c r="E22" s="184"/>
      <c r="F22" s="184"/>
      <c r="G22" s="184"/>
      <c r="H22" s="185"/>
    </row>
    <row r="23" spans="1:8" s="4" customFormat="1" ht="39" customHeight="1" x14ac:dyDescent="0.35">
      <c r="A23" s="186" t="s">
        <v>53</v>
      </c>
      <c r="B23" s="187"/>
      <c r="C23" s="187"/>
      <c r="D23" s="187"/>
      <c r="E23" s="187"/>
      <c r="F23" s="187"/>
      <c r="G23" s="188"/>
      <c r="H23" s="80" t="s">
        <v>54</v>
      </c>
    </row>
    <row r="24" spans="1:8" s="4" customFormat="1" ht="87" customHeight="1" x14ac:dyDescent="0.35">
      <c r="A24" s="176" t="s">
        <v>55</v>
      </c>
      <c r="B24" s="176"/>
      <c r="C24" s="176"/>
      <c r="D24" s="176"/>
      <c r="E24" s="86">
        <f>VLOOKUP(A24,AdminSpecialPurpose[#All],2,FALSE)</f>
        <v>8</v>
      </c>
      <c r="F24" s="66">
        <f>F10+F19</f>
        <v>0</v>
      </c>
      <c r="G24" s="47">
        <f>E24*F24</f>
        <v>0</v>
      </c>
      <c r="H24" s="34" t="s">
        <v>56</v>
      </c>
    </row>
    <row r="25" spans="1:8" s="4" customFormat="1" ht="15.5" x14ac:dyDescent="0.35">
      <c r="A25" s="176" t="s">
        <v>57</v>
      </c>
      <c r="B25" s="176"/>
      <c r="C25" s="176"/>
      <c r="D25" s="176"/>
      <c r="E25" s="47">
        <v>20</v>
      </c>
      <c r="F25" s="66">
        <f>F10+F19</f>
        <v>0</v>
      </c>
      <c r="G25" s="47">
        <f>VLOOKUP(F25,MeetingSpace[#All],6,TRUE)</f>
        <v>0</v>
      </c>
      <c r="H25" s="34" t="s">
        <v>6107</v>
      </c>
    </row>
    <row r="26" spans="1:8" s="4" customFormat="1" ht="15.5" x14ac:dyDescent="0.35">
      <c r="A26" s="176" t="s">
        <v>58</v>
      </c>
      <c r="B26" s="172"/>
      <c r="C26" s="172"/>
      <c r="D26" s="172"/>
      <c r="E26" s="47">
        <f>VLOOKUP(A26,AdminSpecialPurpose[#All],2,FALSE)</f>
        <v>3</v>
      </c>
      <c r="F26" s="66">
        <f>(F10+F19)</f>
        <v>0</v>
      </c>
      <c r="G26" s="47">
        <f>IF(F26&gt;0,MAX(E26*F26,50),0)</f>
        <v>0</v>
      </c>
      <c r="H26" s="34" t="s">
        <v>6108</v>
      </c>
    </row>
    <row r="27" spans="1:8" x14ac:dyDescent="0.35">
      <c r="A27" s="176" t="s">
        <v>60</v>
      </c>
      <c r="B27" s="172"/>
      <c r="C27" s="172"/>
      <c r="D27" s="172"/>
      <c r="E27" s="47" t="str">
        <f>VLOOKUP(A27,AdminSpecialPurpose[#All],2,FALSE)</f>
        <v>SF</v>
      </c>
      <c r="F27" s="66">
        <v>0</v>
      </c>
      <c r="G27" s="47">
        <f>IFERROR(E27*F27,0)</f>
        <v>0</v>
      </c>
      <c r="H27" s="34" t="s">
        <v>61</v>
      </c>
    </row>
    <row r="28" spans="1:8" x14ac:dyDescent="0.35">
      <c r="A28" s="176" t="s">
        <v>60</v>
      </c>
      <c r="B28" s="172"/>
      <c r="C28" s="172"/>
      <c r="D28" s="172"/>
      <c r="E28" s="47" t="str">
        <f>VLOOKUP(A28,AdminSpecialPurpose[#All],2,FALSE)</f>
        <v>SF</v>
      </c>
      <c r="F28" s="66">
        <v>0</v>
      </c>
      <c r="G28" s="47">
        <f>IFERROR(E28*F28,0)</f>
        <v>0</v>
      </c>
      <c r="H28" s="34" t="s">
        <v>61</v>
      </c>
    </row>
    <row r="29" spans="1:8" x14ac:dyDescent="0.35">
      <c r="A29" s="171" t="s">
        <v>62</v>
      </c>
      <c r="B29" s="171"/>
      <c r="C29" s="171"/>
      <c r="D29" s="171"/>
      <c r="E29" s="50" t="s">
        <v>40</v>
      </c>
      <c r="F29" s="67"/>
      <c r="G29" s="53">
        <f>SUM(G24:G28)</f>
        <v>0</v>
      </c>
      <c r="H29" s="34"/>
    </row>
    <row r="30" spans="1:8" x14ac:dyDescent="0.35">
      <c r="A30" s="177" t="s">
        <v>63</v>
      </c>
      <c r="B30" s="178"/>
      <c r="C30" s="178"/>
      <c r="D30" s="178"/>
      <c r="E30" s="52">
        <v>0.4</v>
      </c>
      <c r="F30" s="44"/>
      <c r="G30" s="68">
        <f>E30*G29</f>
        <v>0</v>
      </c>
      <c r="H30" s="34" t="s">
        <v>64</v>
      </c>
    </row>
    <row r="31" spans="1:8" x14ac:dyDescent="0.35">
      <c r="A31" s="171" t="s">
        <v>65</v>
      </c>
      <c r="B31" s="172"/>
      <c r="C31" s="172"/>
      <c r="D31" s="172"/>
      <c r="E31" s="49" t="s">
        <v>40</v>
      </c>
      <c r="F31" s="69"/>
      <c r="G31" s="53">
        <f>SUM(G29:G30)</f>
        <v>0</v>
      </c>
      <c r="H31" s="34"/>
    </row>
    <row r="32" spans="1:8" x14ac:dyDescent="0.35">
      <c r="A32" s="172"/>
      <c r="B32" s="172"/>
      <c r="C32" s="172"/>
      <c r="D32" s="172"/>
      <c r="E32" s="172"/>
      <c r="F32" s="172"/>
      <c r="G32" s="172"/>
      <c r="H32" s="172"/>
    </row>
    <row r="33" spans="1:8" s="4" customFormat="1" ht="15.65" customHeight="1" x14ac:dyDescent="0.35">
      <c r="A33" s="173" t="s">
        <v>66</v>
      </c>
      <c r="B33" s="174"/>
      <c r="C33" s="174"/>
      <c r="D33" s="174"/>
      <c r="E33" s="174"/>
      <c r="F33" s="174"/>
      <c r="G33" s="174"/>
      <c r="H33" s="174"/>
    </row>
    <row r="34" spans="1:8" x14ac:dyDescent="0.35">
      <c r="A34" s="176" t="s">
        <v>67</v>
      </c>
      <c r="B34" s="172"/>
      <c r="C34" s="172"/>
      <c r="D34" s="172"/>
      <c r="E34" s="44"/>
      <c r="F34" s="70"/>
      <c r="G34" s="47">
        <f>E34*F34</f>
        <v>0</v>
      </c>
      <c r="H34" s="34" t="s">
        <v>68</v>
      </c>
    </row>
    <row r="35" spans="1:8" x14ac:dyDescent="0.35">
      <c r="A35" s="176" t="s">
        <v>67</v>
      </c>
      <c r="B35" s="172"/>
      <c r="C35" s="172"/>
      <c r="D35" s="172"/>
      <c r="E35" s="44"/>
      <c r="F35" s="70"/>
      <c r="G35" s="47">
        <f>E35*F35</f>
        <v>0</v>
      </c>
      <c r="H35" s="34" t="s">
        <v>68</v>
      </c>
    </row>
    <row r="36" spans="1:8" x14ac:dyDescent="0.35">
      <c r="A36" s="171" t="s">
        <v>69</v>
      </c>
      <c r="B36" s="171"/>
      <c r="C36" s="171"/>
      <c r="D36" s="171"/>
      <c r="E36" s="50" t="s">
        <v>40</v>
      </c>
      <c r="F36" s="67"/>
      <c r="G36" s="53">
        <f>SUM(G34:G35)</f>
        <v>0</v>
      </c>
      <c r="H36" s="34"/>
    </row>
    <row r="37" spans="1:8" x14ac:dyDescent="0.35">
      <c r="A37" s="177" t="s">
        <v>70</v>
      </c>
      <c r="B37" s="178"/>
      <c r="C37" s="178"/>
      <c r="D37" s="178"/>
      <c r="E37" s="52">
        <v>0.4</v>
      </c>
      <c r="F37" s="44"/>
      <c r="G37" s="68">
        <f>E37*G36</f>
        <v>0</v>
      </c>
      <c r="H37" s="34" t="s">
        <v>64</v>
      </c>
    </row>
    <row r="38" spans="1:8" x14ac:dyDescent="0.35">
      <c r="A38" s="171" t="s">
        <v>71</v>
      </c>
      <c r="B38" s="172"/>
      <c r="C38" s="172"/>
      <c r="D38" s="172"/>
      <c r="E38" s="49" t="s">
        <v>40</v>
      </c>
      <c r="F38" s="69"/>
      <c r="G38" s="53">
        <f>SUM(G36:G37)</f>
        <v>0</v>
      </c>
      <c r="H38" s="34"/>
    </row>
    <row r="39" spans="1:8" x14ac:dyDescent="0.35">
      <c r="A39" s="172"/>
      <c r="B39" s="172"/>
      <c r="C39" s="172"/>
      <c r="D39" s="172"/>
      <c r="E39" s="172"/>
      <c r="F39" s="172"/>
      <c r="G39" s="172"/>
      <c r="H39" s="172"/>
    </row>
    <row r="40" spans="1:8" s="4" customFormat="1" ht="15.65" customHeight="1" x14ac:dyDescent="0.35">
      <c r="A40" s="173" t="s">
        <v>72</v>
      </c>
      <c r="B40" s="174"/>
      <c r="C40" s="174"/>
      <c r="D40" s="174"/>
      <c r="E40" s="174"/>
      <c r="F40" s="174"/>
      <c r="G40" s="174"/>
      <c r="H40" s="174"/>
    </row>
    <row r="41" spans="1:8" x14ac:dyDescent="0.35">
      <c r="A41" s="175" t="s">
        <v>73</v>
      </c>
      <c r="B41" s="172"/>
      <c r="C41" s="172"/>
      <c r="D41" s="172"/>
      <c r="E41" s="71" t="s">
        <v>74</v>
      </c>
      <c r="F41" s="72"/>
      <c r="G41" s="68">
        <f>G38+G31+G12+G21</f>
        <v>0</v>
      </c>
      <c r="H41" s="48"/>
    </row>
    <row r="42" spans="1:8" ht="14.5" customHeight="1" x14ac:dyDescent="0.35">
      <c r="A42" s="175" t="s">
        <v>75</v>
      </c>
      <c r="B42" s="176"/>
      <c r="C42" s="176"/>
      <c r="D42" s="176"/>
      <c r="E42" s="52">
        <v>0.42</v>
      </c>
      <c r="F42" s="45"/>
      <c r="G42" s="47">
        <f>G41*E42</f>
        <v>0</v>
      </c>
      <c r="H42" s="34" t="s">
        <v>76</v>
      </c>
    </row>
    <row r="43" spans="1:8" x14ac:dyDescent="0.35">
      <c r="E43" s="50" t="s">
        <v>77</v>
      </c>
      <c r="F43" s="73"/>
      <c r="G43" s="53">
        <f>SUM(G41:G42)</f>
        <v>0</v>
      </c>
    </row>
  </sheetData>
  <mergeCells count="35">
    <mergeCell ref="A7:G7"/>
    <mergeCell ref="A1:B1"/>
    <mergeCell ref="A2:B2"/>
    <mergeCell ref="A3:B3"/>
    <mergeCell ref="A4:B4"/>
    <mergeCell ref="A5:B5"/>
    <mergeCell ref="A25:D25"/>
    <mergeCell ref="A10:D10"/>
    <mergeCell ref="A11:D11"/>
    <mergeCell ref="A12:D12"/>
    <mergeCell ref="A13:H13"/>
    <mergeCell ref="A14:G14"/>
    <mergeCell ref="A19:D19"/>
    <mergeCell ref="A20:D20"/>
    <mergeCell ref="A21:D21"/>
    <mergeCell ref="A22:H22"/>
    <mergeCell ref="A23:G23"/>
    <mergeCell ref="A24:D24"/>
    <mergeCell ref="A37:D37"/>
    <mergeCell ref="A26:D26"/>
    <mergeCell ref="A27:D27"/>
    <mergeCell ref="A28:D28"/>
    <mergeCell ref="A29:D29"/>
    <mergeCell ref="A30:D30"/>
    <mergeCell ref="A31:D31"/>
    <mergeCell ref="A32:H32"/>
    <mergeCell ref="A33:H33"/>
    <mergeCell ref="A34:D34"/>
    <mergeCell ref="A35:D35"/>
    <mergeCell ref="A36:D36"/>
    <mergeCell ref="A38:D38"/>
    <mergeCell ref="A39:H39"/>
    <mergeCell ref="A40:H40"/>
    <mergeCell ref="A41:D41"/>
    <mergeCell ref="A42:D42"/>
  </mergeCells>
  <hyperlinks>
    <hyperlink ref="H6" r:id="rId1" display="WBDG - AFMAN 32-1084" xr:uid="{9DE0E766-5141-4059-9A0C-E59D0C39D512}"/>
  </hyperlinks>
  <printOptions horizontalCentered="1"/>
  <pageMargins left="0.25" right="0.25" top="0.75" bottom="0.75" header="0.3" footer="0.3"/>
  <pageSetup paperSize="17" fitToHeight="0" orientation="landscape" horizontalDpi="300" verticalDpi="300" r:id="rId2"/>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8AC25B9F-E136-4351-B7CB-EA085742E020}">
          <x14:formula1>
            <xm:f>'Sheet References'!$A$62:$A$85</xm:f>
          </x14:formula1>
          <xm:sqref>B15:B18</xm:sqref>
        </x14:dataValidation>
        <x14:dataValidation type="list" allowBlank="1" showInputMessage="1" showErrorMessage="1" xr:uid="{9291719E-8452-4B7D-A742-5A2299207C77}">
          <x14:formula1>
            <xm:f>'Sheet References'!$H$1:$H$48</xm:f>
          </x14:formula1>
          <xm:sqref>A24:D28</xm:sqref>
        </x14:dataValidation>
        <x14:dataValidation type="list" allowBlank="1" showInputMessage="1" showErrorMessage="1" xr:uid="{DB9AAF04-DCD9-4943-99C8-781F6E7D2168}">
          <x14:formula1>
            <xm:f>'Sheet References'!$E$1:$E$112</xm:f>
          </x14:formula1>
          <xm:sqref>D15:D18 D8:D9</xm:sqref>
        </x14:dataValidation>
        <x14:dataValidation type="list" allowBlank="1" showInputMessage="1" showErrorMessage="1" xr:uid="{B27DAE10-7567-4EC1-A0DD-062AD11F4426}">
          <x14:formula1>
            <xm:f>'Sheet References'!$L$1:$L$978</xm:f>
          </x14:formula1>
          <xm:sqref>E1</xm:sqref>
        </x14:dataValidation>
        <x14:dataValidation type="list" allowBlank="1" showInputMessage="1" showErrorMessage="1" xr:uid="{007BF735-C142-4CFC-9730-15A826350348}">
          <x14:formula1>
            <xm:f>'Sheet References'!$A$14:$A$57</xm:f>
          </x14:formula1>
          <xm:sqref>B8:B9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CF3F-9ECE-43F3-94A9-142275380B14}">
  <sheetPr>
    <tabColor rgb="FFFFFF99"/>
    <pageSetUpPr fitToPage="1"/>
  </sheetPr>
  <dimension ref="A1:H64"/>
  <sheetViews>
    <sheetView topLeftCell="A27" zoomScale="80" zoomScaleNormal="80" workbookViewId="0">
      <selection activeCell="H33" sqref="H33"/>
    </sheetView>
  </sheetViews>
  <sheetFormatPr defaultColWidth="9.26953125" defaultRowHeight="14.5" x14ac:dyDescent="0.35"/>
  <cols>
    <col min="1" max="2" width="30.7265625" style="1" customWidth="1"/>
    <col min="3" max="3" width="23.7265625" style="1" customWidth="1"/>
    <col min="4" max="4" width="23.7265625" style="2" customWidth="1"/>
    <col min="5" max="5" width="18.7265625" style="1" customWidth="1"/>
    <col min="6" max="6" width="4.7265625" style="1" customWidth="1"/>
    <col min="7" max="7" width="9.7265625" style="87" customWidth="1"/>
    <col min="8" max="8" width="66.7265625" style="1" customWidth="1"/>
    <col min="9" max="9" width="39" style="1" customWidth="1"/>
    <col min="10" max="16384" width="9.26953125" style="1"/>
  </cols>
  <sheetData>
    <row r="1" spans="1:8" s="5" customFormat="1" ht="21" customHeight="1" x14ac:dyDescent="0.35">
      <c r="A1" s="192" t="s">
        <v>13</v>
      </c>
      <c r="B1" s="192"/>
      <c r="C1" s="38"/>
      <c r="D1" s="38" t="s">
        <v>18</v>
      </c>
      <c r="E1" s="39">
        <v>610915</v>
      </c>
      <c r="F1" s="40"/>
      <c r="G1" s="40"/>
      <c r="H1" s="40"/>
    </row>
    <row r="2" spans="1:8" ht="21" customHeight="1" x14ac:dyDescent="0.35">
      <c r="A2" s="193" t="s">
        <v>6117</v>
      </c>
      <c r="B2" s="193"/>
      <c r="C2" s="40"/>
      <c r="D2" s="38" t="s">
        <v>19</v>
      </c>
      <c r="E2" s="39" t="str">
        <f>VLOOKUP(E1,'Sheet References'!L:M,2,FALSE)</f>
        <v>AIR FORCE OFFICE OF SPECIAL INVESTIGATIONS</v>
      </c>
      <c r="F2" s="40"/>
      <c r="G2" s="40"/>
      <c r="H2" s="40"/>
    </row>
    <row r="3" spans="1:8" ht="21" customHeight="1" x14ac:dyDescent="0.35">
      <c r="A3" s="193" t="s">
        <v>15</v>
      </c>
      <c r="B3" s="193"/>
      <c r="C3" s="38"/>
      <c r="D3" s="38" t="s">
        <v>20</v>
      </c>
      <c r="E3" s="39" t="str">
        <f>VLOOKUP(CATCode,'Sheet References'!L:O,4,FALSE)</f>
        <v>https://www.wbdg.org/FFC/AF/AFMAN/610915_AF_OSI.pdf</v>
      </c>
      <c r="F3" s="40"/>
      <c r="G3" s="40"/>
      <c r="H3" s="40"/>
    </row>
    <row r="4" spans="1:8" ht="21" customHeight="1" x14ac:dyDescent="0.35">
      <c r="A4" s="193" t="s">
        <v>16</v>
      </c>
      <c r="B4" s="193"/>
      <c r="C4" s="25"/>
      <c r="D4" s="25"/>
      <c r="E4" s="39" t="str">
        <f>'Customer Summary'!A2</f>
        <v>Enter Unit Name</v>
      </c>
      <c r="F4" s="25"/>
      <c r="G4" s="25"/>
      <c r="H4" s="25"/>
    </row>
    <row r="5" spans="1:8" ht="21" customHeight="1" x14ac:dyDescent="0.35">
      <c r="A5" s="194" t="str">
        <f>'Customer Summary'!B28</f>
        <v>POC:</v>
      </c>
      <c r="B5" s="194"/>
      <c r="C5" s="25"/>
      <c r="D5" s="25"/>
      <c r="E5" s="39" t="s">
        <v>21</v>
      </c>
      <c r="F5" s="25"/>
      <c r="G5" s="25"/>
      <c r="H5" s="25"/>
    </row>
    <row r="6" spans="1:8" s="4" customFormat="1" ht="46.5" x14ac:dyDescent="0.35">
      <c r="A6" s="41" t="s">
        <v>22</v>
      </c>
      <c r="B6" s="41" t="s">
        <v>23</v>
      </c>
      <c r="C6" s="41" t="s">
        <v>24</v>
      </c>
      <c r="D6" s="41" t="s">
        <v>25</v>
      </c>
      <c r="E6" s="41" t="s">
        <v>26</v>
      </c>
      <c r="F6" s="41" t="s">
        <v>27</v>
      </c>
      <c r="G6" s="42" t="s">
        <v>28</v>
      </c>
      <c r="H6" s="43" t="s">
        <v>29</v>
      </c>
    </row>
    <row r="7" spans="1:8" s="4" customFormat="1" ht="39" customHeight="1" x14ac:dyDescent="0.35">
      <c r="A7" s="173" t="s">
        <v>30</v>
      </c>
      <c r="B7" s="173"/>
      <c r="C7" s="173"/>
      <c r="D7" s="173"/>
      <c r="E7" s="173"/>
      <c r="F7" s="173"/>
      <c r="G7" s="173"/>
      <c r="H7" s="81" t="s">
        <v>31</v>
      </c>
    </row>
    <row r="8" spans="1:8" x14ac:dyDescent="0.35">
      <c r="A8" s="44" t="s">
        <v>6068</v>
      </c>
      <c r="B8" s="45" t="s">
        <v>35</v>
      </c>
      <c r="C8" s="45" t="str">
        <f>VLOOKUP(B8,'Sheet References'!$A$14:$B$57,2,FALSE)</f>
        <v>Office Type B (Private)</v>
      </c>
      <c r="D8" s="44" t="s">
        <v>34</v>
      </c>
      <c r="E8" s="46">
        <f>VLOOKUP(C8,OfficeTypeSF[],2,FALSE)</f>
        <v>160</v>
      </c>
      <c r="F8" s="44">
        <v>0</v>
      </c>
      <c r="G8" s="47">
        <f t="shared" ref="G8:G11" si="0">E8*F8</f>
        <v>0</v>
      </c>
      <c r="H8" s="34"/>
    </row>
    <row r="9" spans="1:8" x14ac:dyDescent="0.35">
      <c r="A9" s="44" t="s">
        <v>6069</v>
      </c>
      <c r="B9" s="45" t="s">
        <v>38</v>
      </c>
      <c r="C9" s="45" t="str">
        <f>VLOOKUP(B9,'Sheet References'!$A$14:$B$57,2,FALSE)</f>
        <v>Office Type D (Private)</v>
      </c>
      <c r="D9" s="44" t="s">
        <v>34</v>
      </c>
      <c r="E9" s="46">
        <f>VLOOKUP(C9,OfficeTypeSF[],2,FALSE)</f>
        <v>100</v>
      </c>
      <c r="F9" s="44">
        <v>0</v>
      </c>
      <c r="G9" s="47">
        <f t="shared" si="0"/>
        <v>0</v>
      </c>
      <c r="H9" s="48"/>
    </row>
    <row r="10" spans="1:8" x14ac:dyDescent="0.35">
      <c r="A10" s="44" t="s">
        <v>32</v>
      </c>
      <c r="B10" s="45" t="s">
        <v>38</v>
      </c>
      <c r="C10" s="45" t="str">
        <f>VLOOKUP(B10,'Sheet References'!$A$14:$B$57,2,FALSE)</f>
        <v>Office Type D (Private)</v>
      </c>
      <c r="D10" s="44" t="s">
        <v>34</v>
      </c>
      <c r="E10" s="46">
        <f>VLOOKUP(C10,OfficeTypeSF[],2,FALSE)</f>
        <v>100</v>
      </c>
      <c r="F10" s="44">
        <v>0</v>
      </c>
      <c r="G10" s="47">
        <f t="shared" si="0"/>
        <v>0</v>
      </c>
      <c r="H10" s="48"/>
    </row>
    <row r="11" spans="1:8" x14ac:dyDescent="0.35">
      <c r="A11" s="44" t="s">
        <v>32</v>
      </c>
      <c r="B11" s="45" t="s">
        <v>38</v>
      </c>
      <c r="C11" s="45" t="str">
        <f>VLOOKUP(B11,'Sheet References'!$A$14:$B$57,2,FALSE)</f>
        <v>Office Type D (Private)</v>
      </c>
      <c r="D11" s="44" t="s">
        <v>34</v>
      </c>
      <c r="E11" s="46">
        <f>VLOOKUP(C11,OfficeTypeSF[],2,FALSE)</f>
        <v>100</v>
      </c>
      <c r="F11" s="44">
        <v>0</v>
      </c>
      <c r="G11" s="47">
        <f t="shared" si="0"/>
        <v>0</v>
      </c>
      <c r="H11" s="48"/>
    </row>
    <row r="12" spans="1:8" x14ac:dyDescent="0.35">
      <c r="A12" s="171" t="s">
        <v>39</v>
      </c>
      <c r="B12" s="172"/>
      <c r="C12" s="172"/>
      <c r="D12" s="172"/>
      <c r="E12" s="49" t="s">
        <v>40</v>
      </c>
      <c r="F12" s="50">
        <f>SUM(F8:F11)</f>
        <v>0</v>
      </c>
      <c r="G12" s="51">
        <f>SUM(G8:G11)</f>
        <v>0</v>
      </c>
      <c r="H12" s="48"/>
    </row>
    <row r="13" spans="1:8" ht="14.5" customHeight="1" x14ac:dyDescent="0.35">
      <c r="A13" s="175" t="s">
        <v>41</v>
      </c>
      <c r="B13" s="176"/>
      <c r="C13" s="176"/>
      <c r="D13" s="176"/>
      <c r="E13" s="52">
        <v>0.4</v>
      </c>
      <c r="F13" s="44"/>
      <c r="G13" s="47">
        <f>G12*E13</f>
        <v>0</v>
      </c>
      <c r="H13" s="34" t="s">
        <v>42</v>
      </c>
    </row>
    <row r="14" spans="1:8" x14ac:dyDescent="0.35">
      <c r="A14" s="171" t="s">
        <v>43</v>
      </c>
      <c r="B14" s="172"/>
      <c r="C14" s="172"/>
      <c r="D14" s="172"/>
      <c r="E14" s="49" t="s">
        <v>40</v>
      </c>
      <c r="F14" s="49"/>
      <c r="G14" s="53">
        <f>G13+G12</f>
        <v>0</v>
      </c>
      <c r="H14" s="48"/>
    </row>
    <row r="15" spans="1:8" x14ac:dyDescent="0.35">
      <c r="A15" s="183"/>
      <c r="B15" s="184"/>
      <c r="C15" s="184"/>
      <c r="D15" s="184"/>
      <c r="E15" s="184"/>
      <c r="F15" s="184"/>
      <c r="G15" s="184"/>
      <c r="H15" s="185"/>
    </row>
    <row r="16" spans="1:8" s="15" customFormat="1" ht="39" customHeight="1" x14ac:dyDescent="0.35">
      <c r="A16" s="189" t="s">
        <v>44</v>
      </c>
      <c r="B16" s="190"/>
      <c r="C16" s="190"/>
      <c r="D16" s="190"/>
      <c r="E16" s="190"/>
      <c r="F16" s="190"/>
      <c r="G16" s="191"/>
      <c r="H16" s="81" t="s">
        <v>31</v>
      </c>
    </row>
    <row r="17" spans="1:8" s="15" customFormat="1" x14ac:dyDescent="0.35">
      <c r="A17" s="54" t="s">
        <v>6056</v>
      </c>
      <c r="B17" s="55" t="s">
        <v>468</v>
      </c>
      <c r="C17" s="56" t="str">
        <f>VLOOKUP(B17,OpenOffices[],2,FALSE)</f>
        <v>Office Type E (Open)</v>
      </c>
      <c r="D17" s="54" t="s">
        <v>34</v>
      </c>
      <c r="E17" s="57">
        <f>VLOOKUP(C17,OfficeTypeSF[],2,FALSE)</f>
        <v>65</v>
      </c>
      <c r="F17" s="54">
        <v>0</v>
      </c>
      <c r="G17" s="47">
        <f t="shared" ref="G17:G22" si="1">E17*F17</f>
        <v>0</v>
      </c>
      <c r="H17" s="59"/>
    </row>
    <row r="18" spans="1:8" s="15" customFormat="1" x14ac:dyDescent="0.35">
      <c r="A18" s="54" t="s">
        <v>6058</v>
      </c>
      <c r="B18" s="55" t="s">
        <v>48</v>
      </c>
      <c r="C18" s="56" t="str">
        <f>VLOOKUP(B18,OpenOffices[],2,FALSE)</f>
        <v>Office Type F (Open)</v>
      </c>
      <c r="D18" s="54" t="s">
        <v>34</v>
      </c>
      <c r="E18" s="57">
        <f>VLOOKUP(C18,OfficeTypeSF[],2,FALSE)</f>
        <v>36</v>
      </c>
      <c r="F18" s="54">
        <v>0</v>
      </c>
      <c r="G18" s="47">
        <f t="shared" si="1"/>
        <v>0</v>
      </c>
      <c r="H18" s="59"/>
    </row>
    <row r="19" spans="1:8" s="15" customFormat="1" x14ac:dyDescent="0.35">
      <c r="A19" s="54" t="s">
        <v>6059</v>
      </c>
      <c r="B19" s="55" t="s">
        <v>473</v>
      </c>
      <c r="C19" s="56" t="str">
        <f>VLOOKUP(B19,OpenOffices[],2,FALSE)</f>
        <v>Office Type H (Open)</v>
      </c>
      <c r="D19" s="54" t="s">
        <v>34</v>
      </c>
      <c r="E19" s="57">
        <f>VLOOKUP(C19,OfficeTypeSF[],2,FALSE)</f>
        <v>20</v>
      </c>
      <c r="F19" s="54">
        <v>0</v>
      </c>
      <c r="G19" s="47">
        <f t="shared" si="1"/>
        <v>0</v>
      </c>
      <c r="H19" s="59"/>
    </row>
    <row r="20" spans="1:8" s="15" customFormat="1" x14ac:dyDescent="0.35">
      <c r="A20" s="54" t="s">
        <v>32</v>
      </c>
      <c r="B20" s="55" t="s">
        <v>48</v>
      </c>
      <c r="C20" s="56" t="str">
        <f>VLOOKUP(B20,OpenOffices[],2,FALSE)</f>
        <v>Office Type F (Open)</v>
      </c>
      <c r="D20" s="54" t="s">
        <v>34</v>
      </c>
      <c r="E20" s="57">
        <f>VLOOKUP(C20,OfficeTypeSF[],2,FALSE)</f>
        <v>36</v>
      </c>
      <c r="F20" s="54">
        <v>0</v>
      </c>
      <c r="G20" s="47">
        <f t="shared" si="1"/>
        <v>0</v>
      </c>
      <c r="H20" s="59"/>
    </row>
    <row r="21" spans="1:8" s="15" customFormat="1" x14ac:dyDescent="0.35">
      <c r="A21" s="54" t="s">
        <v>32</v>
      </c>
      <c r="B21" s="55" t="s">
        <v>48</v>
      </c>
      <c r="C21" s="56" t="str">
        <f>VLOOKUP(B21,OpenOffices[],2,FALSE)</f>
        <v>Office Type F (Open)</v>
      </c>
      <c r="D21" s="54" t="s">
        <v>34</v>
      </c>
      <c r="E21" s="57">
        <f>VLOOKUP(C21,OfficeTypeSF[],2,FALSE)</f>
        <v>36</v>
      </c>
      <c r="F21" s="54">
        <v>0</v>
      </c>
      <c r="G21" s="47">
        <f t="shared" si="1"/>
        <v>0</v>
      </c>
      <c r="H21" s="59"/>
    </row>
    <row r="22" spans="1:8" s="15" customFormat="1" x14ac:dyDescent="0.35">
      <c r="A22" s="54" t="s">
        <v>32</v>
      </c>
      <c r="B22" s="55" t="s">
        <v>48</v>
      </c>
      <c r="C22" s="56" t="str">
        <f>VLOOKUP(B22,OpenOffices[],2,FALSE)</f>
        <v>Office Type F (Open)</v>
      </c>
      <c r="D22" s="54" t="s">
        <v>34</v>
      </c>
      <c r="E22" s="57">
        <f>VLOOKUP(C22,OfficeTypeSF[],2,FALSE)</f>
        <v>36</v>
      </c>
      <c r="F22" s="54">
        <v>0</v>
      </c>
      <c r="G22" s="47">
        <f t="shared" si="1"/>
        <v>0</v>
      </c>
      <c r="H22" s="59"/>
    </row>
    <row r="23" spans="1:8" s="15" customFormat="1" x14ac:dyDescent="0.35">
      <c r="A23" s="181" t="s">
        <v>49</v>
      </c>
      <c r="B23" s="182"/>
      <c r="C23" s="182"/>
      <c r="D23" s="182"/>
      <c r="E23" s="60" t="s">
        <v>40</v>
      </c>
      <c r="F23" s="50">
        <f>SUM(F17:F22)</f>
        <v>0</v>
      </c>
      <c r="G23" s="61">
        <f>SUM(G17:G22)</f>
        <v>0</v>
      </c>
      <c r="H23" s="59"/>
    </row>
    <row r="24" spans="1:8" s="15" customFormat="1" ht="14.5" customHeight="1" x14ac:dyDescent="0.35">
      <c r="A24" s="179" t="s">
        <v>50</v>
      </c>
      <c r="B24" s="180"/>
      <c r="C24" s="180"/>
      <c r="D24" s="180"/>
      <c r="E24" s="62">
        <v>0.6</v>
      </c>
      <c r="F24" s="54"/>
      <c r="G24" s="63">
        <f>G23*E24</f>
        <v>0</v>
      </c>
      <c r="H24" s="59" t="s">
        <v>51</v>
      </c>
    </row>
    <row r="25" spans="1:8" s="16" customFormat="1" ht="15.65" customHeight="1" x14ac:dyDescent="0.35">
      <c r="A25" s="181" t="s">
        <v>52</v>
      </c>
      <c r="B25" s="182"/>
      <c r="C25" s="182"/>
      <c r="D25" s="182"/>
      <c r="E25" s="60" t="s">
        <v>40</v>
      </c>
      <c r="F25" s="60"/>
      <c r="G25" s="61">
        <f>G24+G23</f>
        <v>0</v>
      </c>
      <c r="H25" s="64"/>
    </row>
    <row r="26" spans="1:8" x14ac:dyDescent="0.35">
      <c r="A26" s="183"/>
      <c r="B26" s="184"/>
      <c r="C26" s="184"/>
      <c r="D26" s="184"/>
      <c r="E26" s="184"/>
      <c r="F26" s="184"/>
      <c r="G26" s="184"/>
      <c r="H26" s="185"/>
    </row>
    <row r="27" spans="1:8" s="4" customFormat="1" ht="39" customHeight="1" x14ac:dyDescent="0.35">
      <c r="A27" s="186" t="s">
        <v>53</v>
      </c>
      <c r="B27" s="187"/>
      <c r="C27" s="187"/>
      <c r="D27" s="187"/>
      <c r="E27" s="187"/>
      <c r="F27" s="187"/>
      <c r="G27" s="188"/>
      <c r="H27" s="80" t="s">
        <v>54</v>
      </c>
    </row>
    <row r="28" spans="1:8" s="4" customFormat="1" ht="87" customHeight="1" x14ac:dyDescent="0.35">
      <c r="A28" s="176" t="s">
        <v>55</v>
      </c>
      <c r="B28" s="176"/>
      <c r="C28" s="176"/>
      <c r="D28" s="176"/>
      <c r="E28" s="86">
        <f>VLOOKUP(A28,AdminSpecialPurpose[#All],2,FALSE)</f>
        <v>8</v>
      </c>
      <c r="F28" s="66">
        <f>F12+F23</f>
        <v>0</v>
      </c>
      <c r="G28" s="47">
        <f>E28*F28</f>
        <v>0</v>
      </c>
      <c r="H28" s="34" t="s">
        <v>56</v>
      </c>
    </row>
    <row r="29" spans="1:8" s="4" customFormat="1" ht="29" x14ac:dyDescent="0.35">
      <c r="A29" s="176" t="s">
        <v>57</v>
      </c>
      <c r="B29" s="176"/>
      <c r="C29" s="176"/>
      <c r="D29" s="176"/>
      <c r="E29" s="47" t="s">
        <v>6072</v>
      </c>
      <c r="F29" s="66">
        <f>F12+F23</f>
        <v>0</v>
      </c>
      <c r="G29" s="47">
        <v>300</v>
      </c>
      <c r="H29" s="34" t="s">
        <v>6071</v>
      </c>
    </row>
    <row r="30" spans="1:8" s="4" customFormat="1" ht="43.5" x14ac:dyDescent="0.35">
      <c r="A30" s="176" t="s">
        <v>58</v>
      </c>
      <c r="B30" s="172"/>
      <c r="C30" s="172"/>
      <c r="D30" s="172"/>
      <c r="E30" s="47">
        <f>VLOOKUP(A30,AdminSpecialPurpose[#All],2,FALSE)</f>
        <v>3</v>
      </c>
      <c r="F30" s="66">
        <f>(F12+F23)</f>
        <v>0</v>
      </c>
      <c r="G30" s="47">
        <f>IF(F30&gt;0,MAX(E30*F30,50),0)</f>
        <v>0</v>
      </c>
      <c r="H30" s="34" t="s">
        <v>59</v>
      </c>
    </row>
    <row r="31" spans="1:8" x14ac:dyDescent="0.35">
      <c r="A31" s="176" t="s">
        <v>327</v>
      </c>
      <c r="B31" s="172"/>
      <c r="C31" s="172"/>
      <c r="D31" s="172"/>
      <c r="E31" s="47">
        <f>VLOOKUP(A31,AdminSpecialPurpose[#All],2,FALSE)</f>
        <v>20</v>
      </c>
      <c r="F31" s="66">
        <v>6</v>
      </c>
      <c r="G31" s="47">
        <f t="shared" ref="G31:G39" si="2">IFERROR(E31*F31,0)</f>
        <v>120</v>
      </c>
      <c r="H31" s="34" t="s">
        <v>6061</v>
      </c>
    </row>
    <row r="32" spans="1:8" x14ac:dyDescent="0.35">
      <c r="A32" s="176" t="s">
        <v>188</v>
      </c>
      <c r="B32" s="172"/>
      <c r="C32" s="172"/>
      <c r="D32" s="172"/>
      <c r="E32" s="47">
        <f>VLOOKUP(A32,AdminSpecialPurpose[#All],2,FALSE)</f>
        <v>40</v>
      </c>
      <c r="F32" s="66">
        <v>1</v>
      </c>
      <c r="G32" s="47">
        <f t="shared" si="2"/>
        <v>40</v>
      </c>
      <c r="H32" s="34" t="s">
        <v>6073</v>
      </c>
    </row>
    <row r="33" spans="1:8" x14ac:dyDescent="0.35">
      <c r="A33" s="176" t="s">
        <v>6075</v>
      </c>
      <c r="B33" s="172"/>
      <c r="C33" s="172"/>
      <c r="D33" s="172"/>
      <c r="E33" s="47">
        <v>20</v>
      </c>
      <c r="F33" s="66">
        <v>5</v>
      </c>
      <c r="G33" s="47">
        <f t="shared" si="2"/>
        <v>100</v>
      </c>
      <c r="H33" s="34"/>
    </row>
    <row r="34" spans="1:8" ht="15" customHeight="1" x14ac:dyDescent="0.35">
      <c r="A34" s="176" t="s">
        <v>6074</v>
      </c>
      <c r="B34" s="172"/>
      <c r="C34" s="172"/>
      <c r="D34" s="172"/>
      <c r="E34" s="47">
        <v>120</v>
      </c>
      <c r="F34" s="66">
        <v>2</v>
      </c>
      <c r="G34" s="47">
        <f t="shared" si="2"/>
        <v>240</v>
      </c>
      <c r="H34" s="34"/>
    </row>
    <row r="35" spans="1:8" x14ac:dyDescent="0.35">
      <c r="A35" s="176" t="s">
        <v>6076</v>
      </c>
      <c r="B35" s="172"/>
      <c r="C35" s="172"/>
      <c r="D35" s="172"/>
      <c r="E35" s="47">
        <v>180</v>
      </c>
      <c r="F35" s="66">
        <v>1</v>
      </c>
      <c r="G35" s="47">
        <f t="shared" si="2"/>
        <v>180</v>
      </c>
      <c r="H35" s="34"/>
    </row>
    <row r="36" spans="1:8" x14ac:dyDescent="0.35">
      <c r="A36" s="176" t="s">
        <v>6077</v>
      </c>
      <c r="B36" s="172"/>
      <c r="C36" s="172"/>
      <c r="D36" s="172"/>
      <c r="E36" s="47">
        <v>100</v>
      </c>
      <c r="F36" s="66">
        <v>1</v>
      </c>
      <c r="G36" s="47">
        <f t="shared" si="2"/>
        <v>100</v>
      </c>
      <c r="H36" s="34"/>
    </row>
    <row r="37" spans="1:8" x14ac:dyDescent="0.35">
      <c r="A37" s="176" t="s">
        <v>6078</v>
      </c>
      <c r="B37" s="172"/>
      <c r="C37" s="172"/>
      <c r="D37" s="172"/>
      <c r="E37" s="47">
        <v>64</v>
      </c>
      <c r="F37" s="66">
        <v>1</v>
      </c>
      <c r="G37" s="47">
        <f t="shared" si="2"/>
        <v>64</v>
      </c>
      <c r="H37" s="34"/>
    </row>
    <row r="38" spans="1:8" x14ac:dyDescent="0.35">
      <c r="A38" s="176" t="s">
        <v>60</v>
      </c>
      <c r="B38" s="172"/>
      <c r="C38" s="172"/>
      <c r="D38" s="172"/>
      <c r="E38" s="47" t="str">
        <f>VLOOKUP(A38,AdminSpecialPurpose[#All],2,FALSE)</f>
        <v>SF</v>
      </c>
      <c r="F38" s="66">
        <v>0</v>
      </c>
      <c r="G38" s="47">
        <f t="shared" si="2"/>
        <v>0</v>
      </c>
      <c r="H38" s="34" t="s">
        <v>61</v>
      </c>
    </row>
    <row r="39" spans="1:8" x14ac:dyDescent="0.35">
      <c r="A39" s="176" t="s">
        <v>60</v>
      </c>
      <c r="B39" s="172"/>
      <c r="C39" s="172"/>
      <c r="D39" s="172"/>
      <c r="E39" s="47" t="str">
        <f>VLOOKUP(A39,AdminSpecialPurpose[#All],2,FALSE)</f>
        <v>SF</v>
      </c>
      <c r="F39" s="66">
        <v>0</v>
      </c>
      <c r="G39" s="47">
        <f t="shared" si="2"/>
        <v>0</v>
      </c>
      <c r="H39" s="34" t="s">
        <v>61</v>
      </c>
    </row>
    <row r="40" spans="1:8" x14ac:dyDescent="0.35">
      <c r="A40" s="171" t="s">
        <v>62</v>
      </c>
      <c r="B40" s="171"/>
      <c r="C40" s="171"/>
      <c r="D40" s="171"/>
      <c r="E40" s="50" t="s">
        <v>40</v>
      </c>
      <c r="F40" s="67"/>
      <c r="G40" s="53">
        <f>SUM(G28:G39)</f>
        <v>1144</v>
      </c>
      <c r="H40" s="34"/>
    </row>
    <row r="41" spans="1:8" x14ac:dyDescent="0.35">
      <c r="A41" s="177" t="s">
        <v>63</v>
      </c>
      <c r="B41" s="178"/>
      <c r="C41" s="178"/>
      <c r="D41" s="178"/>
      <c r="E41" s="52">
        <v>0.4</v>
      </c>
      <c r="F41" s="44"/>
      <c r="G41" s="68">
        <f>E41*G40</f>
        <v>457.6</v>
      </c>
      <c r="H41" s="34" t="s">
        <v>64</v>
      </c>
    </row>
    <row r="42" spans="1:8" x14ac:dyDescent="0.35">
      <c r="A42" s="171" t="s">
        <v>65</v>
      </c>
      <c r="B42" s="172"/>
      <c r="C42" s="172"/>
      <c r="D42" s="172"/>
      <c r="E42" s="49" t="s">
        <v>40</v>
      </c>
      <c r="F42" s="69"/>
      <c r="G42" s="53">
        <f>SUM(G40:G41)</f>
        <v>1601.6</v>
      </c>
      <c r="H42" s="34"/>
    </row>
    <row r="43" spans="1:8" x14ac:dyDescent="0.35">
      <c r="A43" s="172"/>
      <c r="B43" s="172"/>
      <c r="C43" s="172"/>
      <c r="D43" s="172"/>
      <c r="E43" s="172"/>
      <c r="F43" s="172"/>
      <c r="G43" s="172"/>
      <c r="H43" s="172"/>
    </row>
    <row r="44" spans="1:8" s="4" customFormat="1" ht="15.65" customHeight="1" x14ac:dyDescent="0.35">
      <c r="A44" s="173" t="s">
        <v>66</v>
      </c>
      <c r="B44" s="174"/>
      <c r="C44" s="174"/>
      <c r="D44" s="174"/>
      <c r="E44" s="174"/>
      <c r="F44" s="174"/>
      <c r="G44" s="174"/>
      <c r="H44" s="174"/>
    </row>
    <row r="45" spans="1:8" x14ac:dyDescent="0.35">
      <c r="A45" s="176" t="s">
        <v>6079</v>
      </c>
      <c r="B45" s="172"/>
      <c r="C45" s="172"/>
      <c r="D45" s="172"/>
      <c r="E45" s="44">
        <v>400</v>
      </c>
      <c r="F45" s="70">
        <v>1</v>
      </c>
      <c r="G45" s="47">
        <f t="shared" ref="G45:G56" si="3">E45*F45</f>
        <v>400</v>
      </c>
      <c r="H45" s="34"/>
    </row>
    <row r="46" spans="1:8" ht="101.5" x14ac:dyDescent="0.35">
      <c r="A46" s="176" t="s">
        <v>6062</v>
      </c>
      <c r="B46" s="172"/>
      <c r="C46" s="172"/>
      <c r="D46" s="172"/>
      <c r="E46" s="44">
        <v>175</v>
      </c>
      <c r="F46" s="70">
        <v>1</v>
      </c>
      <c r="G46" s="47">
        <f t="shared" si="3"/>
        <v>175</v>
      </c>
      <c r="H46" s="34" t="s">
        <v>6080</v>
      </c>
    </row>
    <row r="47" spans="1:8" x14ac:dyDescent="0.35">
      <c r="A47" s="176" t="s">
        <v>6081</v>
      </c>
      <c r="B47" s="172"/>
      <c r="C47" s="172"/>
      <c r="D47" s="172"/>
      <c r="E47" s="44">
        <v>400</v>
      </c>
      <c r="F47" s="70">
        <v>1</v>
      </c>
      <c r="G47" s="47">
        <f t="shared" si="3"/>
        <v>400</v>
      </c>
      <c r="H47" s="34"/>
    </row>
    <row r="48" spans="1:8" x14ac:dyDescent="0.35">
      <c r="A48" s="176" t="s">
        <v>6082</v>
      </c>
      <c r="B48" s="172"/>
      <c r="C48" s="172"/>
      <c r="D48" s="172"/>
      <c r="E48" s="44">
        <v>220</v>
      </c>
      <c r="F48" s="70">
        <v>1</v>
      </c>
      <c r="G48" s="47">
        <f t="shared" si="3"/>
        <v>220</v>
      </c>
      <c r="H48" s="34"/>
    </row>
    <row r="49" spans="1:8" x14ac:dyDescent="0.35">
      <c r="A49" s="176" t="s">
        <v>6083</v>
      </c>
      <c r="B49" s="172"/>
      <c r="C49" s="172"/>
      <c r="D49" s="172"/>
      <c r="E49" s="44">
        <v>120</v>
      </c>
      <c r="F49" s="70">
        <v>1</v>
      </c>
      <c r="G49" s="47">
        <f t="shared" si="3"/>
        <v>120</v>
      </c>
      <c r="H49" s="34"/>
    </row>
    <row r="50" spans="1:8" x14ac:dyDescent="0.35">
      <c r="A50" s="176" t="s">
        <v>6084</v>
      </c>
      <c r="B50" s="172"/>
      <c r="C50" s="172"/>
      <c r="D50" s="172"/>
      <c r="E50" s="44">
        <v>180</v>
      </c>
      <c r="F50" s="70">
        <v>1</v>
      </c>
      <c r="G50" s="47">
        <f t="shared" si="3"/>
        <v>180</v>
      </c>
      <c r="H50" s="34"/>
    </row>
    <row r="51" spans="1:8" x14ac:dyDescent="0.35">
      <c r="A51" s="176" t="s">
        <v>6085</v>
      </c>
      <c r="B51" s="172"/>
      <c r="C51" s="172"/>
      <c r="D51" s="172"/>
      <c r="E51" s="44">
        <v>500</v>
      </c>
      <c r="F51" s="70">
        <v>1</v>
      </c>
      <c r="G51" s="47">
        <f t="shared" si="3"/>
        <v>500</v>
      </c>
      <c r="H51" s="34"/>
    </row>
    <row r="52" spans="1:8" x14ac:dyDescent="0.35">
      <c r="A52" s="176" t="s">
        <v>6087</v>
      </c>
      <c r="B52" s="172"/>
      <c r="C52" s="172"/>
      <c r="D52" s="172"/>
      <c r="E52" s="44">
        <v>250</v>
      </c>
      <c r="F52" s="70">
        <v>1</v>
      </c>
      <c r="G52" s="47">
        <f t="shared" si="3"/>
        <v>250</v>
      </c>
      <c r="H52" s="34" t="s">
        <v>6086</v>
      </c>
    </row>
    <row r="53" spans="1:8" x14ac:dyDescent="0.35">
      <c r="A53" s="176" t="s">
        <v>6088</v>
      </c>
      <c r="B53" s="172"/>
      <c r="C53" s="172"/>
      <c r="D53" s="172"/>
      <c r="E53" s="44">
        <v>100</v>
      </c>
      <c r="F53" s="70">
        <v>2</v>
      </c>
      <c r="G53" s="47">
        <f t="shared" si="3"/>
        <v>200</v>
      </c>
      <c r="H53" s="34"/>
    </row>
    <row r="54" spans="1:8" x14ac:dyDescent="0.35">
      <c r="A54" s="176" t="s">
        <v>6089</v>
      </c>
      <c r="B54" s="172"/>
      <c r="C54" s="172"/>
      <c r="D54" s="172"/>
      <c r="E54" s="44">
        <v>60</v>
      </c>
      <c r="F54" s="70">
        <v>1</v>
      </c>
      <c r="G54" s="47">
        <f t="shared" si="3"/>
        <v>60</v>
      </c>
      <c r="H54" s="34" t="s">
        <v>6122</v>
      </c>
    </row>
    <row r="55" spans="1:8" x14ac:dyDescent="0.35">
      <c r="A55" s="176" t="s">
        <v>67</v>
      </c>
      <c r="B55" s="172"/>
      <c r="C55" s="172"/>
      <c r="D55" s="172"/>
      <c r="E55" s="44"/>
      <c r="F55" s="70"/>
      <c r="G55" s="47">
        <f t="shared" si="3"/>
        <v>0</v>
      </c>
      <c r="H55" s="34" t="s">
        <v>68</v>
      </c>
    </row>
    <row r="56" spans="1:8" x14ac:dyDescent="0.35">
      <c r="A56" s="176" t="s">
        <v>67</v>
      </c>
      <c r="B56" s="172"/>
      <c r="C56" s="172"/>
      <c r="D56" s="172"/>
      <c r="E56" s="44"/>
      <c r="F56" s="70"/>
      <c r="G56" s="47">
        <f t="shared" si="3"/>
        <v>0</v>
      </c>
      <c r="H56" s="34" t="s">
        <v>68</v>
      </c>
    </row>
    <row r="57" spans="1:8" x14ac:dyDescent="0.35">
      <c r="A57" s="171" t="s">
        <v>69</v>
      </c>
      <c r="B57" s="171"/>
      <c r="C57" s="171"/>
      <c r="D57" s="171"/>
      <c r="E57" s="50" t="s">
        <v>40</v>
      </c>
      <c r="F57" s="67"/>
      <c r="G57" s="53">
        <f>SUM(G45:G56)</f>
        <v>2505</v>
      </c>
      <c r="H57" s="34"/>
    </row>
    <row r="58" spans="1:8" x14ac:dyDescent="0.35">
      <c r="A58" s="177" t="s">
        <v>70</v>
      </c>
      <c r="B58" s="178"/>
      <c r="C58" s="178"/>
      <c r="D58" s="178"/>
      <c r="E58" s="52">
        <v>0.4</v>
      </c>
      <c r="F58" s="44"/>
      <c r="G58" s="68">
        <f>E58*G57</f>
        <v>1002</v>
      </c>
      <c r="H58" s="34" t="s">
        <v>64</v>
      </c>
    </row>
    <row r="59" spans="1:8" x14ac:dyDescent="0.35">
      <c r="A59" s="171" t="s">
        <v>71</v>
      </c>
      <c r="B59" s="172"/>
      <c r="C59" s="172"/>
      <c r="D59" s="172"/>
      <c r="E59" s="49" t="s">
        <v>40</v>
      </c>
      <c r="F59" s="69"/>
      <c r="G59" s="53">
        <f>SUM(G57:G58)</f>
        <v>3507</v>
      </c>
      <c r="H59" s="34"/>
    </row>
    <row r="60" spans="1:8" x14ac:dyDescent="0.35">
      <c r="A60" s="172"/>
      <c r="B60" s="172"/>
      <c r="C60" s="172"/>
      <c r="D60" s="172"/>
      <c r="E60" s="172"/>
      <c r="F60" s="172"/>
      <c r="G60" s="172"/>
      <c r="H60" s="172"/>
    </row>
    <row r="61" spans="1:8" s="4" customFormat="1" ht="15.65" customHeight="1" x14ac:dyDescent="0.35">
      <c r="A61" s="173" t="s">
        <v>72</v>
      </c>
      <c r="B61" s="174"/>
      <c r="C61" s="174"/>
      <c r="D61" s="174"/>
      <c r="E61" s="174"/>
      <c r="F61" s="174"/>
      <c r="G61" s="174"/>
      <c r="H61" s="174"/>
    </row>
    <row r="62" spans="1:8" x14ac:dyDescent="0.35">
      <c r="A62" s="175" t="s">
        <v>73</v>
      </c>
      <c r="B62" s="172"/>
      <c r="C62" s="172"/>
      <c r="D62" s="172"/>
      <c r="E62" s="71" t="s">
        <v>74</v>
      </c>
      <c r="F62" s="72"/>
      <c r="G62" s="68">
        <f>G59+G42+G14+G25</f>
        <v>5108.6000000000004</v>
      </c>
      <c r="H62" s="48"/>
    </row>
    <row r="63" spans="1:8" ht="14.5" customHeight="1" x14ac:dyDescent="0.35">
      <c r="A63" s="175" t="s">
        <v>75</v>
      </c>
      <c r="B63" s="176"/>
      <c r="C63" s="176"/>
      <c r="D63" s="176"/>
      <c r="E63" s="52">
        <v>0.42</v>
      </c>
      <c r="F63" s="45"/>
      <c r="G63" s="47">
        <f>G62*E63</f>
        <v>2145.6120000000001</v>
      </c>
      <c r="H63" s="34" t="s">
        <v>76</v>
      </c>
    </row>
    <row r="64" spans="1:8" x14ac:dyDescent="0.35">
      <c r="E64" s="50" t="s">
        <v>77</v>
      </c>
      <c r="F64" s="73"/>
      <c r="G64" s="53">
        <f>SUM(G62:G63)</f>
        <v>7254.2120000000004</v>
      </c>
    </row>
  </sheetData>
  <mergeCells count="52">
    <mergeCell ref="A59:D59"/>
    <mergeCell ref="A60:H60"/>
    <mergeCell ref="A61:H61"/>
    <mergeCell ref="A62:D62"/>
    <mergeCell ref="A63:D63"/>
    <mergeCell ref="A58:D58"/>
    <mergeCell ref="A40:D40"/>
    <mergeCell ref="A41:D41"/>
    <mergeCell ref="A42:D42"/>
    <mergeCell ref="A43:H43"/>
    <mergeCell ref="A44:H44"/>
    <mergeCell ref="A45:D45"/>
    <mergeCell ref="A57:D57"/>
    <mergeCell ref="A54:D54"/>
    <mergeCell ref="A55:D55"/>
    <mergeCell ref="A56:D56"/>
    <mergeCell ref="A29:D29"/>
    <mergeCell ref="A30:D30"/>
    <mergeCell ref="A31:D31"/>
    <mergeCell ref="A38:D38"/>
    <mergeCell ref="A39:D39"/>
    <mergeCell ref="A32:D32"/>
    <mergeCell ref="A24:D24"/>
    <mergeCell ref="A25:D25"/>
    <mergeCell ref="A26:H26"/>
    <mergeCell ref="A27:G27"/>
    <mergeCell ref="A28:D28"/>
    <mergeCell ref="A23:D23"/>
    <mergeCell ref="A1:B1"/>
    <mergeCell ref="A2:B2"/>
    <mergeCell ref="A3:B3"/>
    <mergeCell ref="A4:B4"/>
    <mergeCell ref="A5:B5"/>
    <mergeCell ref="A7:G7"/>
    <mergeCell ref="A12:D12"/>
    <mergeCell ref="A13:D13"/>
    <mergeCell ref="A14:D14"/>
    <mergeCell ref="A15:H15"/>
    <mergeCell ref="A16:G16"/>
    <mergeCell ref="A33:D33"/>
    <mergeCell ref="A34:D34"/>
    <mergeCell ref="A35:D35"/>
    <mergeCell ref="A36:D36"/>
    <mergeCell ref="A37:D37"/>
    <mergeCell ref="A51:D51"/>
    <mergeCell ref="A52:D52"/>
    <mergeCell ref="A53:D53"/>
    <mergeCell ref="A46:D46"/>
    <mergeCell ref="A47:D47"/>
    <mergeCell ref="A48:D48"/>
    <mergeCell ref="A49:D49"/>
    <mergeCell ref="A50:D50"/>
  </mergeCells>
  <hyperlinks>
    <hyperlink ref="H6" r:id="rId1" display="WBDG - AFMAN 32-1084" xr:uid="{3CDF2FA1-2AC1-4550-81A7-A6A6FD20CAA2}"/>
  </hyperlinks>
  <printOptions horizontalCentered="1"/>
  <pageMargins left="0.25" right="0.25" top="0.75" bottom="0.75" header="0.3" footer="0.3"/>
  <pageSetup paperSize="17" fitToHeight="0" orientation="landscape" horizontalDpi="300" verticalDpi="300" r:id="rId2"/>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145D154A-5344-4DD4-8B63-7C4D400BCD56}">
          <x14:formula1>
            <xm:f>'Sheet References'!$H$1:$H$48</xm:f>
          </x14:formula1>
          <xm:sqref>A28:D32 A38:D39</xm:sqref>
        </x14:dataValidation>
        <x14:dataValidation type="list" allowBlank="1" showInputMessage="1" showErrorMessage="1" xr:uid="{C3DC544C-B289-46BF-992F-12FB6AD7F067}">
          <x14:formula1>
            <xm:f>'Sheet References'!$E$1:$E$112</xm:f>
          </x14:formula1>
          <xm:sqref>D8:D11 D17:D22</xm:sqref>
        </x14:dataValidation>
        <x14:dataValidation type="list" allowBlank="1" showInputMessage="1" showErrorMessage="1" xr:uid="{FBC43A96-3DB0-4DD0-BC3A-F187C561DD75}">
          <x14:formula1>
            <xm:f>'Sheet References'!$L$1:$L$978</xm:f>
          </x14:formula1>
          <xm:sqref>E1</xm:sqref>
        </x14:dataValidation>
        <x14:dataValidation type="list" allowBlank="1" showInputMessage="1" showErrorMessage="1" xr:uid="{F8C2825E-0D86-4416-8F70-7E2EE8AA3B7A}">
          <x14:formula1>
            <xm:f>'Sheet References'!$A$14:$A$57</xm:f>
          </x14:formula1>
          <xm:sqref>B8:B11</xm:sqref>
        </x14:dataValidation>
        <x14:dataValidation type="list" allowBlank="1" showInputMessage="1" showErrorMessage="1" xr:uid="{F6842C63-706F-4DCA-A6E1-1A5CAB546E3E}">
          <x14:formula1>
            <xm:f>'Sheet References'!$A$62:$A$85</xm:f>
          </x14:formula1>
          <xm:sqref>B17:B22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3D93-D6B5-4EEF-986D-D39CF8BE352B}">
  <sheetPr>
    <tabColor rgb="FFFFFF99"/>
    <pageSetUpPr fitToPage="1"/>
  </sheetPr>
  <dimension ref="A1:H43"/>
  <sheetViews>
    <sheetView zoomScale="80" zoomScaleNormal="80" workbookViewId="0">
      <selection sqref="A1:B1"/>
    </sheetView>
  </sheetViews>
  <sheetFormatPr defaultColWidth="9.26953125" defaultRowHeight="14.5" x14ac:dyDescent="0.35"/>
  <cols>
    <col min="1" max="2" width="30.7265625" style="1" customWidth="1"/>
    <col min="3" max="3" width="23.7265625" style="1" customWidth="1"/>
    <col min="4" max="4" width="23.7265625" style="2" customWidth="1"/>
    <col min="5" max="5" width="18.7265625" style="1" customWidth="1"/>
    <col min="6" max="6" width="4.7265625" style="1" customWidth="1"/>
    <col min="7" max="7" width="9.7265625" style="87" customWidth="1"/>
    <col min="8" max="8" width="66.7265625" style="1" customWidth="1"/>
    <col min="9" max="9" width="39" style="1" customWidth="1"/>
    <col min="10" max="16384" width="9.26953125" style="1"/>
  </cols>
  <sheetData>
    <row r="1" spans="1:8" s="5" customFormat="1" ht="21" customHeight="1" x14ac:dyDescent="0.35">
      <c r="A1" s="192" t="s">
        <v>13</v>
      </c>
      <c r="B1" s="192"/>
      <c r="C1" s="38"/>
      <c r="D1" s="38" t="s">
        <v>18</v>
      </c>
      <c r="E1" s="39">
        <v>140422</v>
      </c>
      <c r="F1" s="40"/>
      <c r="G1" s="40"/>
      <c r="H1" s="40"/>
    </row>
    <row r="2" spans="1:8" ht="21" customHeight="1" x14ac:dyDescent="0.35">
      <c r="A2" s="193" t="s">
        <v>6117</v>
      </c>
      <c r="B2" s="193"/>
      <c r="C2" s="40"/>
      <c r="D2" s="38" t="s">
        <v>19</v>
      </c>
      <c r="E2" s="39" t="str">
        <f>VLOOKUP(E1,'Sheet References'!L:M,2,FALSE)</f>
        <v>SCIF</v>
      </c>
      <c r="F2" s="40"/>
      <c r="G2" s="40"/>
      <c r="H2" s="40"/>
    </row>
    <row r="3" spans="1:8" ht="21" customHeight="1" x14ac:dyDescent="0.35">
      <c r="A3" s="193" t="s">
        <v>15</v>
      </c>
      <c r="B3" s="193"/>
      <c r="C3" s="38"/>
      <c r="D3" s="38" t="s">
        <v>20</v>
      </c>
      <c r="E3" s="39" t="str">
        <f>VLOOKUP(CATCode,'Sheet References'!L:O,4,FALSE)</f>
        <v>‌https://www.wbdg.org/FFC/AF/AFMAN/140422_SCIF.pdf</v>
      </c>
      <c r="F3" s="40"/>
      <c r="G3" s="40"/>
      <c r="H3" s="40"/>
    </row>
    <row r="4" spans="1:8" ht="21" customHeight="1" x14ac:dyDescent="0.35">
      <c r="A4" s="193" t="s">
        <v>16</v>
      </c>
      <c r="B4" s="193"/>
      <c r="C4" s="25"/>
      <c r="D4" s="25"/>
      <c r="E4" s="39" t="str">
        <f>'Customer Summary'!A2</f>
        <v>Enter Unit Name</v>
      </c>
      <c r="F4" s="25"/>
      <c r="G4" s="25"/>
      <c r="H4" s="25"/>
    </row>
    <row r="5" spans="1:8" ht="21" customHeight="1" x14ac:dyDescent="0.35">
      <c r="A5" s="194" t="str">
        <f>'Customer Summary'!B28</f>
        <v>POC:</v>
      </c>
      <c r="B5" s="194"/>
      <c r="C5" s="25"/>
      <c r="D5" s="25"/>
      <c r="E5" s="39" t="s">
        <v>21</v>
      </c>
      <c r="F5" s="25"/>
      <c r="G5" s="25"/>
      <c r="H5" s="25"/>
    </row>
    <row r="6" spans="1:8" s="4" customFormat="1" ht="46.5" x14ac:dyDescent="0.35">
      <c r="A6" s="41" t="s">
        <v>22</v>
      </c>
      <c r="B6" s="41" t="s">
        <v>23</v>
      </c>
      <c r="C6" s="41" t="s">
        <v>24</v>
      </c>
      <c r="D6" s="41" t="s">
        <v>25</v>
      </c>
      <c r="E6" s="41" t="s">
        <v>26</v>
      </c>
      <c r="F6" s="41" t="s">
        <v>27</v>
      </c>
      <c r="G6" s="42" t="s">
        <v>28</v>
      </c>
      <c r="H6" s="43" t="s">
        <v>29</v>
      </c>
    </row>
    <row r="7" spans="1:8" s="4" customFormat="1" ht="39" customHeight="1" x14ac:dyDescent="0.35">
      <c r="A7" s="173" t="s">
        <v>30</v>
      </c>
      <c r="B7" s="173"/>
      <c r="C7" s="173"/>
      <c r="D7" s="173"/>
      <c r="E7" s="173"/>
      <c r="F7" s="173"/>
      <c r="G7" s="173"/>
      <c r="H7" s="81" t="s">
        <v>31</v>
      </c>
    </row>
    <row r="8" spans="1:8" ht="72.5" x14ac:dyDescent="0.35">
      <c r="A8" s="44" t="s">
        <v>6103</v>
      </c>
      <c r="B8" s="45" t="s">
        <v>38</v>
      </c>
      <c r="C8" s="45" t="str">
        <f>VLOOKUP(B8,'Sheet References'!$A$14:$B$57,2,FALSE)</f>
        <v>Office Type D (Private)</v>
      </c>
      <c r="D8" s="44" t="s">
        <v>34</v>
      </c>
      <c r="E8" s="46">
        <f>VLOOKUP(C8,OfficeTypeSF[],2,FALSE)</f>
        <v>100</v>
      </c>
      <c r="F8" s="44">
        <v>0</v>
      </c>
      <c r="G8" s="47">
        <f t="shared" ref="G8:G9" si="0">E8*F8</f>
        <v>0</v>
      </c>
      <c r="H8" s="48" t="s">
        <v>6119</v>
      </c>
    </row>
    <row r="9" spans="1:8" x14ac:dyDescent="0.35">
      <c r="A9" s="44" t="s">
        <v>6103</v>
      </c>
      <c r="B9" s="45" t="s">
        <v>38</v>
      </c>
      <c r="C9" s="45" t="str">
        <f>VLOOKUP(B9,'Sheet References'!$A$14:$B$57,2,FALSE)</f>
        <v>Office Type D (Private)</v>
      </c>
      <c r="D9" s="44" t="s">
        <v>34</v>
      </c>
      <c r="E9" s="46">
        <f>VLOOKUP(C9,OfficeTypeSF[],2,FALSE)</f>
        <v>100</v>
      </c>
      <c r="F9" s="44">
        <v>0</v>
      </c>
      <c r="G9" s="47">
        <f t="shared" si="0"/>
        <v>0</v>
      </c>
      <c r="H9" s="48"/>
    </row>
    <row r="10" spans="1:8" x14ac:dyDescent="0.35">
      <c r="A10" s="171" t="s">
        <v>39</v>
      </c>
      <c r="B10" s="172"/>
      <c r="C10" s="172"/>
      <c r="D10" s="172"/>
      <c r="E10" s="49" t="s">
        <v>40</v>
      </c>
      <c r="F10" s="50">
        <f>SUM(F8:F9)</f>
        <v>0</v>
      </c>
      <c r="G10" s="51">
        <f>SUM(G8:G9)</f>
        <v>0</v>
      </c>
      <c r="H10" s="48"/>
    </row>
    <row r="11" spans="1:8" ht="14.5" customHeight="1" x14ac:dyDescent="0.35">
      <c r="A11" s="175" t="s">
        <v>41</v>
      </c>
      <c r="B11" s="176"/>
      <c r="C11" s="176"/>
      <c r="D11" s="176"/>
      <c r="E11" s="52">
        <v>0.4</v>
      </c>
      <c r="F11" s="44"/>
      <c r="G11" s="47">
        <f>G10*E11</f>
        <v>0</v>
      </c>
      <c r="H11" s="34" t="s">
        <v>42</v>
      </c>
    </row>
    <row r="12" spans="1:8" x14ac:dyDescent="0.35">
      <c r="A12" s="171" t="s">
        <v>43</v>
      </c>
      <c r="B12" s="172"/>
      <c r="C12" s="172"/>
      <c r="D12" s="172"/>
      <c r="E12" s="49" t="s">
        <v>40</v>
      </c>
      <c r="F12" s="49"/>
      <c r="G12" s="53">
        <f>G11+G10</f>
        <v>0</v>
      </c>
      <c r="H12" s="48"/>
    </row>
    <row r="13" spans="1:8" x14ac:dyDescent="0.35">
      <c r="A13" s="183"/>
      <c r="B13" s="184"/>
      <c r="C13" s="184"/>
      <c r="D13" s="184"/>
      <c r="E13" s="184"/>
      <c r="F13" s="184"/>
      <c r="G13" s="184"/>
      <c r="H13" s="185"/>
    </row>
    <row r="14" spans="1:8" s="15" customFormat="1" ht="39.65" customHeight="1" x14ac:dyDescent="0.35">
      <c r="A14" s="189" t="s">
        <v>44</v>
      </c>
      <c r="B14" s="190"/>
      <c r="C14" s="190"/>
      <c r="D14" s="190"/>
      <c r="E14" s="190"/>
      <c r="F14" s="190"/>
      <c r="G14" s="191"/>
      <c r="H14" s="81" t="s">
        <v>31</v>
      </c>
    </row>
    <row r="15" spans="1:8" s="15" customFormat="1" ht="58" x14ac:dyDescent="0.35">
      <c r="A15" s="54" t="s">
        <v>6121</v>
      </c>
      <c r="B15" s="55" t="s">
        <v>433</v>
      </c>
      <c r="C15" s="56" t="str">
        <f>VLOOKUP(B15,OpenOffices[],2,FALSE)</f>
        <v>Office Type E (Open)</v>
      </c>
      <c r="D15" s="54" t="s">
        <v>34</v>
      </c>
      <c r="E15" s="57">
        <f>VLOOKUP(C15,OfficeTypeSF[],2,FALSE)</f>
        <v>65</v>
      </c>
      <c r="F15" s="54">
        <v>0</v>
      </c>
      <c r="G15" s="47">
        <f t="shared" ref="G15:G18" si="1">E15*F15</f>
        <v>0</v>
      </c>
      <c r="H15" s="59" t="s">
        <v>6120</v>
      </c>
    </row>
    <row r="16" spans="1:8" s="15" customFormat="1" ht="29" x14ac:dyDescent="0.35">
      <c r="A16" s="54" t="s">
        <v>6121</v>
      </c>
      <c r="B16" s="55" t="s">
        <v>473</v>
      </c>
      <c r="C16" s="56" t="str">
        <f>VLOOKUP(B16,OpenOffices[],2,FALSE)</f>
        <v>Office Type H (Open)</v>
      </c>
      <c r="D16" s="54" t="s">
        <v>34</v>
      </c>
      <c r="E16" s="57">
        <f>VLOOKUP(C16,OfficeTypeSF[],2,FALSE)</f>
        <v>20</v>
      </c>
      <c r="F16" s="54">
        <v>0</v>
      </c>
      <c r="G16" s="47">
        <f t="shared" si="1"/>
        <v>0</v>
      </c>
      <c r="H16" s="59" t="s">
        <v>6106</v>
      </c>
    </row>
    <row r="17" spans="1:8" s="15" customFormat="1" x14ac:dyDescent="0.35">
      <c r="A17" s="54" t="s">
        <v>32</v>
      </c>
      <c r="B17" s="55" t="s">
        <v>48</v>
      </c>
      <c r="C17" s="56" t="str">
        <f>VLOOKUP(B17,OpenOffices[],2,FALSE)</f>
        <v>Office Type F (Open)</v>
      </c>
      <c r="D17" s="54" t="s">
        <v>34</v>
      </c>
      <c r="E17" s="57">
        <f>VLOOKUP(C17,OfficeTypeSF[],2,FALSE)</f>
        <v>36</v>
      </c>
      <c r="F17" s="54">
        <v>0</v>
      </c>
      <c r="G17" s="47">
        <f t="shared" si="1"/>
        <v>0</v>
      </c>
      <c r="H17" s="59"/>
    </row>
    <row r="18" spans="1:8" s="15" customFormat="1" x14ac:dyDescent="0.35">
      <c r="A18" s="54" t="s">
        <v>32</v>
      </c>
      <c r="B18" s="55" t="s">
        <v>48</v>
      </c>
      <c r="C18" s="56" t="str">
        <f>VLOOKUP(B18,OpenOffices[],2,FALSE)</f>
        <v>Office Type F (Open)</v>
      </c>
      <c r="D18" s="54" t="s">
        <v>34</v>
      </c>
      <c r="E18" s="57">
        <f>VLOOKUP(C18,OfficeTypeSF[],2,FALSE)</f>
        <v>36</v>
      </c>
      <c r="F18" s="54">
        <v>0</v>
      </c>
      <c r="G18" s="47">
        <f t="shared" si="1"/>
        <v>0</v>
      </c>
      <c r="H18" s="59"/>
    </row>
    <row r="19" spans="1:8" s="15" customFormat="1" x14ac:dyDescent="0.35">
      <c r="A19" s="181" t="s">
        <v>49</v>
      </c>
      <c r="B19" s="182"/>
      <c r="C19" s="182"/>
      <c r="D19" s="182"/>
      <c r="E19" s="60" t="s">
        <v>40</v>
      </c>
      <c r="F19" s="50">
        <f>SUM(F15:F18)</f>
        <v>0</v>
      </c>
      <c r="G19" s="61">
        <f>SUM(G15:G18)</f>
        <v>0</v>
      </c>
      <c r="H19" s="59"/>
    </row>
    <row r="20" spans="1:8" s="15" customFormat="1" ht="14.5" customHeight="1" x14ac:dyDescent="0.35">
      <c r="A20" s="179" t="s">
        <v>50</v>
      </c>
      <c r="B20" s="180"/>
      <c r="C20" s="180"/>
      <c r="D20" s="180"/>
      <c r="E20" s="62">
        <v>0.6</v>
      </c>
      <c r="F20" s="54"/>
      <c r="G20" s="63">
        <f>G19*E20</f>
        <v>0</v>
      </c>
      <c r="H20" s="59" t="s">
        <v>51</v>
      </c>
    </row>
    <row r="21" spans="1:8" s="16" customFormat="1" ht="15.65" customHeight="1" x14ac:dyDescent="0.35">
      <c r="A21" s="181" t="s">
        <v>52</v>
      </c>
      <c r="B21" s="182"/>
      <c r="C21" s="182"/>
      <c r="D21" s="182"/>
      <c r="E21" s="60" t="s">
        <v>40</v>
      </c>
      <c r="F21" s="60"/>
      <c r="G21" s="61">
        <f>G20+G19</f>
        <v>0</v>
      </c>
      <c r="H21" s="64"/>
    </row>
    <row r="22" spans="1:8" x14ac:dyDescent="0.35">
      <c r="A22" s="183"/>
      <c r="B22" s="184"/>
      <c r="C22" s="184"/>
      <c r="D22" s="184"/>
      <c r="E22" s="184"/>
      <c r="F22" s="184"/>
      <c r="G22" s="184"/>
      <c r="H22" s="185"/>
    </row>
    <row r="23" spans="1:8" s="4" customFormat="1" ht="39" customHeight="1" x14ac:dyDescent="0.35">
      <c r="A23" s="186" t="s">
        <v>53</v>
      </c>
      <c r="B23" s="187"/>
      <c r="C23" s="187"/>
      <c r="D23" s="187"/>
      <c r="E23" s="187"/>
      <c r="F23" s="187"/>
      <c r="G23" s="188"/>
      <c r="H23" s="80" t="s">
        <v>54</v>
      </c>
    </row>
    <row r="24" spans="1:8" s="4" customFormat="1" ht="87" customHeight="1" x14ac:dyDescent="0.35">
      <c r="A24" s="176" t="s">
        <v>55</v>
      </c>
      <c r="B24" s="176"/>
      <c r="C24" s="176"/>
      <c r="D24" s="176"/>
      <c r="E24" s="86">
        <f>VLOOKUP(A24,AdminSpecialPurpose[#All],2,FALSE)</f>
        <v>8</v>
      </c>
      <c r="F24" s="66">
        <f>F10+F19</f>
        <v>0</v>
      </c>
      <c r="G24" s="47">
        <f>E24*F24</f>
        <v>0</v>
      </c>
      <c r="H24" s="34" t="s">
        <v>56</v>
      </c>
    </row>
    <row r="25" spans="1:8" s="4" customFormat="1" ht="15.5" x14ac:dyDescent="0.35">
      <c r="A25" s="176" t="s">
        <v>57</v>
      </c>
      <c r="B25" s="176"/>
      <c r="C25" s="176"/>
      <c r="D25" s="176"/>
      <c r="E25" s="47">
        <v>20</v>
      </c>
      <c r="F25" s="66">
        <f>F10+F19</f>
        <v>0</v>
      </c>
      <c r="G25" s="47">
        <f>VLOOKUP(F25,MeetingSpace[#All],6,TRUE)</f>
        <v>0</v>
      </c>
      <c r="H25" s="34" t="s">
        <v>6107</v>
      </c>
    </row>
    <row r="26" spans="1:8" s="4" customFormat="1" ht="15.5" x14ac:dyDescent="0.35">
      <c r="A26" s="176" t="s">
        <v>58</v>
      </c>
      <c r="B26" s="172"/>
      <c r="C26" s="172"/>
      <c r="D26" s="172"/>
      <c r="E26" s="47">
        <f>VLOOKUP(A26,AdminSpecialPurpose[#All],2,FALSE)</f>
        <v>3</v>
      </c>
      <c r="F26" s="66">
        <f>(F10+F19)</f>
        <v>0</v>
      </c>
      <c r="G26" s="47">
        <f>IF(F26&gt;0,MAX(E26*F26,50),0)</f>
        <v>0</v>
      </c>
      <c r="H26" s="34" t="s">
        <v>6108</v>
      </c>
    </row>
    <row r="27" spans="1:8" x14ac:dyDescent="0.35">
      <c r="A27" s="176" t="s">
        <v>60</v>
      </c>
      <c r="B27" s="172"/>
      <c r="C27" s="172"/>
      <c r="D27" s="172"/>
      <c r="E27" s="47" t="str">
        <f>VLOOKUP(A27,AdminSpecialPurpose[#All],2,FALSE)</f>
        <v>SF</v>
      </c>
      <c r="F27" s="66">
        <v>0</v>
      </c>
      <c r="G27" s="47">
        <f>IFERROR(E27*F27,0)</f>
        <v>0</v>
      </c>
      <c r="H27" s="34" t="s">
        <v>61</v>
      </c>
    </row>
    <row r="28" spans="1:8" x14ac:dyDescent="0.35">
      <c r="A28" s="176" t="s">
        <v>60</v>
      </c>
      <c r="B28" s="172"/>
      <c r="C28" s="172"/>
      <c r="D28" s="172"/>
      <c r="E28" s="47" t="str">
        <f>VLOOKUP(A28,AdminSpecialPurpose[#All],2,FALSE)</f>
        <v>SF</v>
      </c>
      <c r="F28" s="66">
        <v>0</v>
      </c>
      <c r="G28" s="47">
        <f>IFERROR(E28*F28,0)</f>
        <v>0</v>
      </c>
      <c r="H28" s="34" t="s">
        <v>61</v>
      </c>
    </row>
    <row r="29" spans="1:8" x14ac:dyDescent="0.35">
      <c r="A29" s="171" t="s">
        <v>62</v>
      </c>
      <c r="B29" s="171"/>
      <c r="C29" s="171"/>
      <c r="D29" s="171"/>
      <c r="E29" s="50" t="s">
        <v>40</v>
      </c>
      <c r="F29" s="67"/>
      <c r="G29" s="53">
        <f>SUM(G24:G28)</f>
        <v>0</v>
      </c>
      <c r="H29" s="34"/>
    </row>
    <row r="30" spans="1:8" x14ac:dyDescent="0.35">
      <c r="A30" s="177" t="s">
        <v>63</v>
      </c>
      <c r="B30" s="178"/>
      <c r="C30" s="178"/>
      <c r="D30" s="178"/>
      <c r="E30" s="52">
        <v>0.4</v>
      </c>
      <c r="F30" s="44"/>
      <c r="G30" s="68">
        <f>E30*G29</f>
        <v>0</v>
      </c>
      <c r="H30" s="34" t="s">
        <v>64</v>
      </c>
    </row>
    <row r="31" spans="1:8" x14ac:dyDescent="0.35">
      <c r="A31" s="171" t="s">
        <v>65</v>
      </c>
      <c r="B31" s="172"/>
      <c r="C31" s="172"/>
      <c r="D31" s="172"/>
      <c r="E31" s="49" t="s">
        <v>40</v>
      </c>
      <c r="F31" s="69"/>
      <c r="G31" s="53">
        <f>SUM(G29:G30)</f>
        <v>0</v>
      </c>
      <c r="H31" s="34"/>
    </row>
    <row r="32" spans="1:8" x14ac:dyDescent="0.35">
      <c r="A32" s="172"/>
      <c r="B32" s="172"/>
      <c r="C32" s="172"/>
      <c r="D32" s="172"/>
      <c r="E32" s="172"/>
      <c r="F32" s="172"/>
      <c r="G32" s="172"/>
      <c r="H32" s="172"/>
    </row>
    <row r="33" spans="1:8" s="4" customFormat="1" ht="15.65" customHeight="1" x14ac:dyDescent="0.35">
      <c r="A33" s="173" t="s">
        <v>66</v>
      </c>
      <c r="B33" s="174"/>
      <c r="C33" s="174"/>
      <c r="D33" s="174"/>
      <c r="E33" s="174"/>
      <c r="F33" s="174"/>
      <c r="G33" s="174"/>
      <c r="H33" s="174"/>
    </row>
    <row r="34" spans="1:8" x14ac:dyDescent="0.35">
      <c r="A34" s="176" t="s">
        <v>67</v>
      </c>
      <c r="B34" s="172"/>
      <c r="C34" s="172"/>
      <c r="D34" s="172"/>
      <c r="E34" s="44"/>
      <c r="F34" s="70"/>
      <c r="G34" s="47">
        <f>E34*F34</f>
        <v>0</v>
      </c>
      <c r="H34" s="34" t="s">
        <v>68</v>
      </c>
    </row>
    <row r="35" spans="1:8" x14ac:dyDescent="0.35">
      <c r="A35" s="176" t="s">
        <v>67</v>
      </c>
      <c r="B35" s="172"/>
      <c r="C35" s="172"/>
      <c r="D35" s="172"/>
      <c r="E35" s="44"/>
      <c r="F35" s="70"/>
      <c r="G35" s="47">
        <f>E35*F35</f>
        <v>0</v>
      </c>
      <c r="H35" s="34" t="s">
        <v>68</v>
      </c>
    </row>
    <row r="36" spans="1:8" x14ac:dyDescent="0.35">
      <c r="A36" s="171" t="s">
        <v>69</v>
      </c>
      <c r="B36" s="171"/>
      <c r="C36" s="171"/>
      <c r="D36" s="171"/>
      <c r="E36" s="50" t="s">
        <v>40</v>
      </c>
      <c r="F36" s="67"/>
      <c r="G36" s="53">
        <f>SUM(G34:G35)</f>
        <v>0</v>
      </c>
      <c r="H36" s="34"/>
    </row>
    <row r="37" spans="1:8" x14ac:dyDescent="0.35">
      <c r="A37" s="177" t="s">
        <v>70</v>
      </c>
      <c r="B37" s="178"/>
      <c r="C37" s="178"/>
      <c r="D37" s="178"/>
      <c r="E37" s="52">
        <v>0.4</v>
      </c>
      <c r="F37" s="44"/>
      <c r="G37" s="68">
        <f>E37*G36</f>
        <v>0</v>
      </c>
      <c r="H37" s="34" t="s">
        <v>64</v>
      </c>
    </row>
    <row r="38" spans="1:8" x14ac:dyDescent="0.35">
      <c r="A38" s="171" t="s">
        <v>71</v>
      </c>
      <c r="B38" s="172"/>
      <c r="C38" s="172"/>
      <c r="D38" s="172"/>
      <c r="E38" s="49" t="s">
        <v>40</v>
      </c>
      <c r="F38" s="69"/>
      <c r="G38" s="53">
        <f>SUM(G36:G37)</f>
        <v>0</v>
      </c>
      <c r="H38" s="34"/>
    </row>
    <row r="39" spans="1:8" x14ac:dyDescent="0.35">
      <c r="A39" s="172"/>
      <c r="B39" s="172"/>
      <c r="C39" s="172"/>
      <c r="D39" s="172"/>
      <c r="E39" s="172"/>
      <c r="F39" s="172"/>
      <c r="G39" s="172"/>
      <c r="H39" s="172"/>
    </row>
    <row r="40" spans="1:8" s="4" customFormat="1" ht="15.65" customHeight="1" x14ac:dyDescent="0.35">
      <c r="A40" s="173" t="s">
        <v>72</v>
      </c>
      <c r="B40" s="174"/>
      <c r="C40" s="174"/>
      <c r="D40" s="174"/>
      <c r="E40" s="174"/>
      <c r="F40" s="174"/>
      <c r="G40" s="174"/>
      <c r="H40" s="174"/>
    </row>
    <row r="41" spans="1:8" x14ac:dyDescent="0.35">
      <c r="A41" s="175" t="s">
        <v>73</v>
      </c>
      <c r="B41" s="172"/>
      <c r="C41" s="172"/>
      <c r="D41" s="172"/>
      <c r="E41" s="71" t="s">
        <v>74</v>
      </c>
      <c r="F41" s="72"/>
      <c r="G41" s="68">
        <f>G38+G31+G12+G21</f>
        <v>0</v>
      </c>
      <c r="H41" s="48"/>
    </row>
    <row r="42" spans="1:8" ht="14.5" customHeight="1" x14ac:dyDescent="0.35">
      <c r="A42" s="175" t="s">
        <v>75</v>
      </c>
      <c r="B42" s="176"/>
      <c r="C42" s="176"/>
      <c r="D42" s="176"/>
      <c r="E42" s="52">
        <v>0.42</v>
      </c>
      <c r="F42" s="45"/>
      <c r="G42" s="47">
        <f>G41*E42</f>
        <v>0</v>
      </c>
      <c r="H42" s="34" t="s">
        <v>76</v>
      </c>
    </row>
    <row r="43" spans="1:8" x14ac:dyDescent="0.35">
      <c r="E43" s="50" t="s">
        <v>77</v>
      </c>
      <c r="F43" s="73"/>
      <c r="G43" s="53">
        <f>SUM(G41:G42)</f>
        <v>0</v>
      </c>
    </row>
  </sheetData>
  <mergeCells count="35">
    <mergeCell ref="A7:G7"/>
    <mergeCell ref="A1:B1"/>
    <mergeCell ref="A2:B2"/>
    <mergeCell ref="A3:B3"/>
    <mergeCell ref="A4:B4"/>
    <mergeCell ref="A5:B5"/>
    <mergeCell ref="A25:D25"/>
    <mergeCell ref="A10:D10"/>
    <mergeCell ref="A11:D11"/>
    <mergeCell ref="A12:D12"/>
    <mergeCell ref="A13:H13"/>
    <mergeCell ref="A14:G14"/>
    <mergeCell ref="A19:D19"/>
    <mergeCell ref="A20:D20"/>
    <mergeCell ref="A21:D21"/>
    <mergeCell ref="A22:H22"/>
    <mergeCell ref="A23:G23"/>
    <mergeCell ref="A24:D24"/>
    <mergeCell ref="A37:D37"/>
    <mergeCell ref="A26:D26"/>
    <mergeCell ref="A27:D27"/>
    <mergeCell ref="A28:D28"/>
    <mergeCell ref="A29:D29"/>
    <mergeCell ref="A30:D30"/>
    <mergeCell ref="A31:D31"/>
    <mergeCell ref="A32:H32"/>
    <mergeCell ref="A33:H33"/>
    <mergeCell ref="A34:D34"/>
    <mergeCell ref="A35:D35"/>
    <mergeCell ref="A36:D36"/>
    <mergeCell ref="A38:D38"/>
    <mergeCell ref="A39:H39"/>
    <mergeCell ref="A40:H40"/>
    <mergeCell ref="A41:D41"/>
    <mergeCell ref="A42:D42"/>
  </mergeCells>
  <hyperlinks>
    <hyperlink ref="H6" r:id="rId1" display="WBDG - AFMAN 32-1084" xr:uid="{A41685DF-CAA5-460F-BA21-F1D2C8FD8778}"/>
  </hyperlinks>
  <printOptions horizontalCentered="1"/>
  <pageMargins left="0.25" right="0.25" top="0.75" bottom="0.75" header="0.3" footer="0.3"/>
  <pageSetup paperSize="17" fitToHeight="0" orientation="landscape" horizontalDpi="300" verticalDpi="300" r:id="rId2"/>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3FB12525-1FF7-4682-94B0-FAA5CC0146CE}">
          <x14:formula1>
            <xm:f>'Sheet References'!$A$14:$A$57</xm:f>
          </x14:formula1>
          <xm:sqref>B8:B9</xm:sqref>
        </x14:dataValidation>
        <x14:dataValidation type="list" allowBlank="1" showInputMessage="1" showErrorMessage="1" xr:uid="{980C18AA-CBF0-467C-9DEF-A4ED8167F537}">
          <x14:formula1>
            <xm:f>'Sheet References'!$L$1:$L$978</xm:f>
          </x14:formula1>
          <xm:sqref>E1</xm:sqref>
        </x14:dataValidation>
        <x14:dataValidation type="list" allowBlank="1" showInputMessage="1" showErrorMessage="1" xr:uid="{7AFD0D5E-A497-4BD4-BD4A-C5054F16A928}">
          <x14:formula1>
            <xm:f>'Sheet References'!$E$1:$E$112</xm:f>
          </x14:formula1>
          <xm:sqref>D15:D18 D8:D9</xm:sqref>
        </x14:dataValidation>
        <x14:dataValidation type="list" allowBlank="1" showInputMessage="1" showErrorMessage="1" xr:uid="{5A02E138-7160-46CF-9789-CF25AF9C59F0}">
          <x14:formula1>
            <xm:f>'Sheet References'!$H$1:$H$48</xm:f>
          </x14:formula1>
          <xm:sqref>A24:D28</xm:sqref>
        </x14:dataValidation>
        <x14:dataValidation type="list" allowBlank="1" showInputMessage="1" showErrorMessage="1" xr:uid="{C50F5E54-8C57-43A5-B159-4FAF8BA64F68}">
          <x14:formula1>
            <xm:f>'Sheet References'!$A$62:$A$85</xm:f>
          </x14:formula1>
          <xm:sqref>B15:B18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5C257-05BB-4D3C-983A-A5264A827E92}">
  <sheetPr>
    <tabColor rgb="FFFFFF99"/>
    <pageSetUpPr fitToPage="1"/>
  </sheetPr>
  <dimension ref="A1:H60"/>
  <sheetViews>
    <sheetView topLeftCell="A29" zoomScale="90" zoomScaleNormal="90" workbookViewId="0">
      <selection activeCell="A33" sqref="A33:D33"/>
    </sheetView>
  </sheetViews>
  <sheetFormatPr defaultColWidth="9.26953125" defaultRowHeight="14.5" x14ac:dyDescent="0.35"/>
  <cols>
    <col min="1" max="2" width="30.7265625" style="1" customWidth="1"/>
    <col min="3" max="3" width="23.7265625" style="1" customWidth="1"/>
    <col min="4" max="4" width="23.7265625" style="2" customWidth="1"/>
    <col min="5" max="5" width="18.7265625" style="1" customWidth="1"/>
    <col min="6" max="6" width="4.7265625" style="1" customWidth="1"/>
    <col min="7" max="7" width="9.7265625" style="87" customWidth="1"/>
    <col min="8" max="8" width="66.7265625" style="1" customWidth="1"/>
    <col min="9" max="9" width="39" style="1" customWidth="1"/>
    <col min="10" max="16384" width="9.26953125" style="1"/>
  </cols>
  <sheetData>
    <row r="1" spans="1:8" s="5" customFormat="1" ht="21" customHeight="1" x14ac:dyDescent="0.35">
      <c r="A1" s="192" t="s">
        <v>13</v>
      </c>
      <c r="B1" s="192"/>
      <c r="C1" s="38"/>
      <c r="D1" s="38" t="s">
        <v>18</v>
      </c>
      <c r="E1" s="39">
        <v>610915</v>
      </c>
      <c r="F1" s="40"/>
      <c r="G1" s="40"/>
      <c r="H1" s="40"/>
    </row>
    <row r="2" spans="1:8" ht="21" customHeight="1" x14ac:dyDescent="0.35">
      <c r="A2" s="193" t="s">
        <v>6117</v>
      </c>
      <c r="B2" s="193"/>
      <c r="C2" s="40"/>
      <c r="D2" s="38" t="s">
        <v>19</v>
      </c>
      <c r="E2" s="39" t="str">
        <f>VLOOKUP(E1,'Sheet References'!L:M,2,FALSE)</f>
        <v>AIR FORCE OFFICE OF SPECIAL INVESTIGATIONS</v>
      </c>
      <c r="F2" s="40"/>
      <c r="G2" s="40"/>
      <c r="H2" s="40"/>
    </row>
    <row r="3" spans="1:8" ht="21" customHeight="1" x14ac:dyDescent="0.35">
      <c r="A3" s="193" t="s">
        <v>15</v>
      </c>
      <c r="B3" s="193"/>
      <c r="C3" s="38"/>
      <c r="D3" s="38" t="s">
        <v>20</v>
      </c>
      <c r="E3" s="39" t="str">
        <f>VLOOKUP(CATCode,'Sheet References'!L:O,4,FALSE)</f>
        <v>https://www.wbdg.org/FFC/AF/AFMAN/610915_AF_OSI.pdf</v>
      </c>
      <c r="F3" s="40"/>
      <c r="G3" s="40"/>
      <c r="H3" s="40"/>
    </row>
    <row r="4" spans="1:8" ht="21" customHeight="1" x14ac:dyDescent="0.35">
      <c r="A4" s="193" t="s">
        <v>16</v>
      </c>
      <c r="B4" s="193"/>
      <c r="C4" s="25"/>
      <c r="D4" s="25"/>
      <c r="E4" s="39" t="str">
        <f>'Customer Summary'!A2</f>
        <v>Enter Unit Name</v>
      </c>
      <c r="F4" s="25"/>
      <c r="G4" s="25"/>
      <c r="H4" s="25"/>
    </row>
    <row r="5" spans="1:8" ht="21" customHeight="1" x14ac:dyDescent="0.35">
      <c r="A5" s="194" t="str">
        <f>'Customer Summary'!B28</f>
        <v>POC:</v>
      </c>
      <c r="B5" s="194"/>
      <c r="C5" s="25"/>
      <c r="D5" s="25"/>
      <c r="E5" s="39" t="s">
        <v>21</v>
      </c>
      <c r="F5" s="25"/>
      <c r="G5" s="25"/>
      <c r="H5" s="25"/>
    </row>
    <row r="6" spans="1:8" s="4" customFormat="1" ht="46.5" x14ac:dyDescent="0.35">
      <c r="A6" s="41" t="s">
        <v>22</v>
      </c>
      <c r="B6" s="41" t="s">
        <v>23</v>
      </c>
      <c r="C6" s="41" t="s">
        <v>24</v>
      </c>
      <c r="D6" s="41" t="s">
        <v>25</v>
      </c>
      <c r="E6" s="41" t="s">
        <v>26</v>
      </c>
      <c r="F6" s="41" t="s">
        <v>27</v>
      </c>
      <c r="G6" s="42" t="s">
        <v>28</v>
      </c>
      <c r="H6" s="43" t="s">
        <v>29</v>
      </c>
    </row>
    <row r="7" spans="1:8" s="4" customFormat="1" ht="39" customHeight="1" x14ac:dyDescent="0.35">
      <c r="A7" s="173" t="s">
        <v>30</v>
      </c>
      <c r="B7" s="173"/>
      <c r="C7" s="173"/>
      <c r="D7" s="173"/>
      <c r="E7" s="173"/>
      <c r="F7" s="173"/>
      <c r="G7" s="173"/>
      <c r="H7" s="81" t="s">
        <v>31</v>
      </c>
    </row>
    <row r="8" spans="1:8" x14ac:dyDescent="0.35">
      <c r="A8" s="44" t="s">
        <v>6090</v>
      </c>
      <c r="B8" s="45" t="s">
        <v>35</v>
      </c>
      <c r="C8" s="45" t="str">
        <f>VLOOKUP(B8,'Sheet References'!$A$14:$B$57,2,FALSE)</f>
        <v>Office Type B (Private)</v>
      </c>
      <c r="D8" s="44" t="s">
        <v>34</v>
      </c>
      <c r="E8" s="46">
        <f>VLOOKUP(C8,OfficeTypeSF[],2,FALSE)</f>
        <v>160</v>
      </c>
      <c r="F8" s="44">
        <v>0</v>
      </c>
      <c r="G8" s="47">
        <f t="shared" ref="G8:G11" si="0">E8*F8</f>
        <v>0</v>
      </c>
      <c r="H8" s="34"/>
    </row>
    <row r="9" spans="1:8" x14ac:dyDescent="0.35">
      <c r="A9" s="44" t="s">
        <v>6069</v>
      </c>
      <c r="B9" s="45" t="s">
        <v>38</v>
      </c>
      <c r="C9" s="45" t="str">
        <f>VLOOKUP(B9,'Sheet References'!$A$14:$B$57,2,FALSE)</f>
        <v>Office Type D (Private)</v>
      </c>
      <c r="D9" s="44" t="s">
        <v>34</v>
      </c>
      <c r="E9" s="46">
        <f>VLOOKUP(C9,OfficeTypeSF[],2,FALSE)</f>
        <v>100</v>
      </c>
      <c r="F9" s="44">
        <v>0</v>
      </c>
      <c r="G9" s="47">
        <f t="shared" si="0"/>
        <v>0</v>
      </c>
      <c r="H9" s="48"/>
    </row>
    <row r="10" spans="1:8" x14ac:dyDescent="0.35">
      <c r="A10" s="44" t="s">
        <v>32</v>
      </c>
      <c r="B10" s="45" t="s">
        <v>38</v>
      </c>
      <c r="C10" s="45" t="str">
        <f>VLOOKUP(B10,'Sheet References'!$A$14:$B$57,2,FALSE)</f>
        <v>Office Type D (Private)</v>
      </c>
      <c r="D10" s="44" t="s">
        <v>34</v>
      </c>
      <c r="E10" s="46">
        <f>VLOOKUP(C10,OfficeTypeSF[],2,FALSE)</f>
        <v>100</v>
      </c>
      <c r="F10" s="44">
        <v>0</v>
      </c>
      <c r="G10" s="47">
        <f t="shared" si="0"/>
        <v>0</v>
      </c>
      <c r="H10" s="48"/>
    </row>
    <row r="11" spans="1:8" x14ac:dyDescent="0.35">
      <c r="A11" s="44" t="s">
        <v>32</v>
      </c>
      <c r="B11" s="45" t="s">
        <v>38</v>
      </c>
      <c r="C11" s="45" t="str">
        <f>VLOOKUP(B11,'Sheet References'!$A$14:$B$57,2,FALSE)</f>
        <v>Office Type D (Private)</v>
      </c>
      <c r="D11" s="44" t="s">
        <v>34</v>
      </c>
      <c r="E11" s="46">
        <f>VLOOKUP(C11,OfficeTypeSF[],2,FALSE)</f>
        <v>100</v>
      </c>
      <c r="F11" s="44">
        <v>0</v>
      </c>
      <c r="G11" s="47">
        <f t="shared" si="0"/>
        <v>0</v>
      </c>
      <c r="H11" s="48"/>
    </row>
    <row r="12" spans="1:8" x14ac:dyDescent="0.35">
      <c r="A12" s="171" t="s">
        <v>39</v>
      </c>
      <c r="B12" s="172"/>
      <c r="C12" s="172"/>
      <c r="D12" s="172"/>
      <c r="E12" s="49" t="s">
        <v>40</v>
      </c>
      <c r="F12" s="50">
        <f>SUM(F8:F11)</f>
        <v>0</v>
      </c>
      <c r="G12" s="51">
        <f>SUM(G8:G11)</f>
        <v>0</v>
      </c>
      <c r="H12" s="48"/>
    </row>
    <row r="13" spans="1:8" ht="14.5" customHeight="1" x14ac:dyDescent="0.35">
      <c r="A13" s="175" t="s">
        <v>41</v>
      </c>
      <c r="B13" s="176"/>
      <c r="C13" s="176"/>
      <c r="D13" s="176"/>
      <c r="E13" s="52">
        <v>0.4</v>
      </c>
      <c r="F13" s="44"/>
      <c r="G13" s="47">
        <f>G12*E13</f>
        <v>0</v>
      </c>
      <c r="H13" s="34" t="s">
        <v>42</v>
      </c>
    </row>
    <row r="14" spans="1:8" x14ac:dyDescent="0.35">
      <c r="A14" s="171" t="s">
        <v>43</v>
      </c>
      <c r="B14" s="172"/>
      <c r="C14" s="172"/>
      <c r="D14" s="172"/>
      <c r="E14" s="49" t="s">
        <v>40</v>
      </c>
      <c r="F14" s="49"/>
      <c r="G14" s="53">
        <f>G13+G12</f>
        <v>0</v>
      </c>
      <c r="H14" s="48"/>
    </row>
    <row r="15" spans="1:8" x14ac:dyDescent="0.35">
      <c r="A15" s="183"/>
      <c r="B15" s="184"/>
      <c r="C15" s="184"/>
      <c r="D15" s="184"/>
      <c r="E15" s="184"/>
      <c r="F15" s="184"/>
      <c r="G15" s="184"/>
      <c r="H15" s="185"/>
    </row>
    <row r="16" spans="1:8" s="15" customFormat="1" ht="39.65" customHeight="1" x14ac:dyDescent="0.35">
      <c r="A16" s="189" t="s">
        <v>44</v>
      </c>
      <c r="B16" s="190"/>
      <c r="C16" s="190"/>
      <c r="D16" s="190"/>
      <c r="E16" s="190"/>
      <c r="F16" s="190"/>
      <c r="G16" s="191"/>
      <c r="H16" s="81" t="s">
        <v>31</v>
      </c>
    </row>
    <row r="17" spans="1:8" s="15" customFormat="1" x14ac:dyDescent="0.35">
      <c r="A17" s="54" t="s">
        <v>6056</v>
      </c>
      <c r="B17" s="55" t="s">
        <v>468</v>
      </c>
      <c r="C17" s="56" t="str">
        <f>VLOOKUP(B17,OpenOffices[],2,FALSE)</f>
        <v>Office Type E (Open)</v>
      </c>
      <c r="D17" s="54" t="s">
        <v>34</v>
      </c>
      <c r="E17" s="57">
        <f>VLOOKUP(C17,OfficeTypeSF[],2,FALSE)</f>
        <v>65</v>
      </c>
      <c r="F17" s="54">
        <v>0</v>
      </c>
      <c r="G17" s="47">
        <f t="shared" ref="G17:G21" si="1">E17*F17</f>
        <v>0</v>
      </c>
      <c r="H17" s="59"/>
    </row>
    <row r="18" spans="1:8" s="15" customFormat="1" x14ac:dyDescent="0.35">
      <c r="A18" s="54" t="s">
        <v>6058</v>
      </c>
      <c r="B18" s="55" t="s">
        <v>48</v>
      </c>
      <c r="C18" s="56" t="str">
        <f>VLOOKUP(B18,OpenOffices[],2,FALSE)</f>
        <v>Office Type F (Open)</v>
      </c>
      <c r="D18" s="54" t="s">
        <v>34</v>
      </c>
      <c r="E18" s="57">
        <f>VLOOKUP(C18,OfficeTypeSF[],2,FALSE)</f>
        <v>36</v>
      </c>
      <c r="F18" s="54">
        <v>0</v>
      </c>
      <c r="G18" s="47">
        <f t="shared" si="1"/>
        <v>0</v>
      </c>
      <c r="H18" s="59"/>
    </row>
    <row r="19" spans="1:8" s="15" customFormat="1" x14ac:dyDescent="0.35">
      <c r="A19" s="54" t="s">
        <v>6059</v>
      </c>
      <c r="B19" s="55" t="s">
        <v>473</v>
      </c>
      <c r="C19" s="56" t="str">
        <f>VLOOKUP(B19,OpenOffices[],2,FALSE)</f>
        <v>Office Type H (Open)</v>
      </c>
      <c r="D19" s="54" t="s">
        <v>34</v>
      </c>
      <c r="E19" s="57">
        <f>VLOOKUP(C19,OfficeTypeSF[],2,FALSE)</f>
        <v>20</v>
      </c>
      <c r="F19" s="54">
        <v>0</v>
      </c>
      <c r="G19" s="47">
        <f t="shared" si="1"/>
        <v>0</v>
      </c>
      <c r="H19" s="59"/>
    </row>
    <row r="20" spans="1:8" s="15" customFormat="1" x14ac:dyDescent="0.35">
      <c r="A20" s="54" t="s">
        <v>32</v>
      </c>
      <c r="B20" s="55" t="s">
        <v>48</v>
      </c>
      <c r="C20" s="56" t="str">
        <f>VLOOKUP(B20,OpenOffices[],2,FALSE)</f>
        <v>Office Type F (Open)</v>
      </c>
      <c r="D20" s="54" t="s">
        <v>34</v>
      </c>
      <c r="E20" s="57">
        <f>VLOOKUP(C20,OfficeTypeSF[],2,FALSE)</f>
        <v>36</v>
      </c>
      <c r="F20" s="54">
        <v>0</v>
      </c>
      <c r="G20" s="47">
        <f t="shared" si="1"/>
        <v>0</v>
      </c>
      <c r="H20" s="59"/>
    </row>
    <row r="21" spans="1:8" s="15" customFormat="1" x14ac:dyDescent="0.35">
      <c r="A21" s="54" t="s">
        <v>32</v>
      </c>
      <c r="B21" s="55" t="s">
        <v>48</v>
      </c>
      <c r="C21" s="56" t="str">
        <f>VLOOKUP(B21,OpenOffices[],2,FALSE)</f>
        <v>Office Type F (Open)</v>
      </c>
      <c r="D21" s="54" t="s">
        <v>34</v>
      </c>
      <c r="E21" s="57">
        <f>VLOOKUP(C21,OfficeTypeSF[],2,FALSE)</f>
        <v>36</v>
      </c>
      <c r="F21" s="54">
        <v>0</v>
      </c>
      <c r="G21" s="47">
        <f t="shared" si="1"/>
        <v>0</v>
      </c>
      <c r="H21" s="59"/>
    </row>
    <row r="22" spans="1:8" s="15" customFormat="1" x14ac:dyDescent="0.35">
      <c r="A22" s="181" t="s">
        <v>49</v>
      </c>
      <c r="B22" s="182"/>
      <c r="C22" s="182"/>
      <c r="D22" s="182"/>
      <c r="E22" s="60" t="s">
        <v>40</v>
      </c>
      <c r="F22" s="50">
        <f>SUM(F17:F21)</f>
        <v>0</v>
      </c>
      <c r="G22" s="61">
        <f>SUM(G17:G21)</f>
        <v>0</v>
      </c>
      <c r="H22" s="59"/>
    </row>
    <row r="23" spans="1:8" s="15" customFormat="1" ht="14.5" customHeight="1" x14ac:dyDescent="0.35">
      <c r="A23" s="179" t="s">
        <v>50</v>
      </c>
      <c r="B23" s="180"/>
      <c r="C23" s="180"/>
      <c r="D23" s="180"/>
      <c r="E23" s="62">
        <v>0.6</v>
      </c>
      <c r="F23" s="54"/>
      <c r="G23" s="63">
        <f>G22*E23</f>
        <v>0</v>
      </c>
      <c r="H23" s="59" t="s">
        <v>51</v>
      </c>
    </row>
    <row r="24" spans="1:8" s="16" customFormat="1" ht="15.65" customHeight="1" x14ac:dyDescent="0.35">
      <c r="A24" s="181" t="s">
        <v>52</v>
      </c>
      <c r="B24" s="182"/>
      <c r="C24" s="182"/>
      <c r="D24" s="182"/>
      <c r="E24" s="60" t="s">
        <v>40</v>
      </c>
      <c r="F24" s="60"/>
      <c r="G24" s="61">
        <f>G23+G22</f>
        <v>0</v>
      </c>
      <c r="H24" s="64"/>
    </row>
    <row r="25" spans="1:8" x14ac:dyDescent="0.35">
      <c r="A25" s="183"/>
      <c r="B25" s="184"/>
      <c r="C25" s="184"/>
      <c r="D25" s="184"/>
      <c r="E25" s="184"/>
      <c r="F25" s="184"/>
      <c r="G25" s="184"/>
      <c r="H25" s="185"/>
    </row>
    <row r="26" spans="1:8" s="4" customFormat="1" ht="39" customHeight="1" x14ac:dyDescent="0.35">
      <c r="A26" s="186" t="s">
        <v>53</v>
      </c>
      <c r="B26" s="187"/>
      <c r="C26" s="187"/>
      <c r="D26" s="187"/>
      <c r="E26" s="187"/>
      <c r="F26" s="187"/>
      <c r="G26" s="188"/>
      <c r="H26" s="80" t="s">
        <v>54</v>
      </c>
    </row>
    <row r="27" spans="1:8" s="4" customFormat="1" ht="87" customHeight="1" x14ac:dyDescent="0.35">
      <c r="A27" s="176" t="s">
        <v>55</v>
      </c>
      <c r="B27" s="176"/>
      <c r="C27" s="176"/>
      <c r="D27" s="176"/>
      <c r="E27" s="86">
        <f>VLOOKUP(A27,AdminSpecialPurpose[#All],2,FALSE)</f>
        <v>8</v>
      </c>
      <c r="F27" s="66">
        <f>F12+F22</f>
        <v>0</v>
      </c>
      <c r="G27" s="47">
        <f>E27*F27</f>
        <v>0</v>
      </c>
      <c r="H27" s="34" t="s">
        <v>56</v>
      </c>
    </row>
    <row r="28" spans="1:8" s="4" customFormat="1" ht="29" x14ac:dyDescent="0.35">
      <c r="A28" s="176" t="s">
        <v>57</v>
      </c>
      <c r="B28" s="176"/>
      <c r="C28" s="176"/>
      <c r="D28" s="176"/>
      <c r="E28" s="47" t="s">
        <v>6091</v>
      </c>
      <c r="F28" s="66">
        <f>F12+F22</f>
        <v>0</v>
      </c>
      <c r="G28" s="47">
        <v>300</v>
      </c>
      <c r="H28" s="34" t="s">
        <v>6092</v>
      </c>
    </row>
    <row r="29" spans="1:8" s="4" customFormat="1" ht="43.5" x14ac:dyDescent="0.35">
      <c r="A29" s="176" t="s">
        <v>58</v>
      </c>
      <c r="B29" s="172"/>
      <c r="C29" s="172"/>
      <c r="D29" s="172"/>
      <c r="E29" s="47">
        <f>VLOOKUP(A29,AdminSpecialPurpose[#All],2,FALSE)</f>
        <v>3</v>
      </c>
      <c r="F29" s="66">
        <f>(F12+F22)</f>
        <v>0</v>
      </c>
      <c r="G29" s="47">
        <f>IF(F29&gt;0,MAX(E29*F29,50),0)</f>
        <v>0</v>
      </c>
      <c r="H29" s="34" t="s">
        <v>59</v>
      </c>
    </row>
    <row r="30" spans="1:8" x14ac:dyDescent="0.35">
      <c r="A30" s="176" t="s">
        <v>327</v>
      </c>
      <c r="B30" s="172"/>
      <c r="C30" s="172"/>
      <c r="D30" s="172"/>
      <c r="E30" s="47">
        <f>VLOOKUP(A30,AdminSpecialPurpose[#All],2,FALSE)</f>
        <v>20</v>
      </c>
      <c r="F30" s="66">
        <v>6</v>
      </c>
      <c r="G30" s="47">
        <f>IFERROR(E30*F30,0)</f>
        <v>120</v>
      </c>
      <c r="H30" s="34" t="s">
        <v>6061</v>
      </c>
    </row>
    <row r="31" spans="1:8" x14ac:dyDescent="0.35">
      <c r="A31" s="176" t="s">
        <v>233</v>
      </c>
      <c r="B31" s="172"/>
      <c r="C31" s="172"/>
      <c r="D31" s="172"/>
      <c r="E31" s="47">
        <f>VLOOKUP(A31,AdminSpecialPurpose[#All],2,FALSE)</f>
        <v>100</v>
      </c>
      <c r="F31" s="66">
        <v>1</v>
      </c>
      <c r="G31" s="47">
        <f>IFERROR(E31*F31,0)</f>
        <v>100</v>
      </c>
      <c r="H31" s="34"/>
    </row>
    <row r="32" spans="1:8" ht="29" x14ac:dyDescent="0.35">
      <c r="A32" s="176" t="s">
        <v>6075</v>
      </c>
      <c r="B32" s="172"/>
      <c r="C32" s="172"/>
      <c r="D32" s="172"/>
      <c r="E32" s="44">
        <v>100</v>
      </c>
      <c r="F32" s="70">
        <v>0</v>
      </c>
      <c r="G32" s="47">
        <f>E32*F32</f>
        <v>0</v>
      </c>
      <c r="H32" s="34" t="s">
        <v>6093</v>
      </c>
    </row>
    <row r="33" spans="1:8" ht="43.5" x14ac:dyDescent="0.35">
      <c r="A33" s="176" t="s">
        <v>6094</v>
      </c>
      <c r="B33" s="172"/>
      <c r="C33" s="172"/>
      <c r="D33" s="172"/>
      <c r="E33" s="44">
        <v>120</v>
      </c>
      <c r="F33" s="70">
        <v>0</v>
      </c>
      <c r="G33" s="47">
        <f>E33*F33</f>
        <v>0</v>
      </c>
      <c r="H33" s="34" t="s">
        <v>6095</v>
      </c>
    </row>
    <row r="34" spans="1:8" x14ac:dyDescent="0.35">
      <c r="A34" s="176" t="s">
        <v>6077</v>
      </c>
      <c r="B34" s="172"/>
      <c r="C34" s="172"/>
      <c r="D34" s="172"/>
      <c r="E34" s="44">
        <v>100</v>
      </c>
      <c r="F34" s="70">
        <v>0</v>
      </c>
      <c r="G34" s="47">
        <f>E34*F34</f>
        <v>0</v>
      </c>
      <c r="H34" s="34" t="s">
        <v>6096</v>
      </c>
    </row>
    <row r="35" spans="1:8" x14ac:dyDescent="0.35">
      <c r="A35" s="176" t="s">
        <v>60</v>
      </c>
      <c r="B35" s="172"/>
      <c r="C35" s="172"/>
      <c r="D35" s="172"/>
      <c r="E35" s="47" t="str">
        <f>VLOOKUP(A35,AdminSpecialPurpose[#All],2,FALSE)</f>
        <v>SF</v>
      </c>
      <c r="F35" s="66">
        <v>0</v>
      </c>
      <c r="G35" s="47">
        <f>IFERROR(E35*F35,0)</f>
        <v>0</v>
      </c>
      <c r="H35" s="34" t="s">
        <v>61</v>
      </c>
    </row>
    <row r="36" spans="1:8" x14ac:dyDescent="0.35">
      <c r="A36" s="176" t="s">
        <v>60</v>
      </c>
      <c r="B36" s="172"/>
      <c r="C36" s="172"/>
      <c r="D36" s="172"/>
      <c r="E36" s="47" t="str">
        <f>VLOOKUP(A36,AdminSpecialPurpose[#All],2,FALSE)</f>
        <v>SF</v>
      </c>
      <c r="F36" s="66">
        <v>0</v>
      </c>
      <c r="G36" s="47">
        <f>IFERROR(E36*F36,0)</f>
        <v>0</v>
      </c>
      <c r="H36" s="34" t="s">
        <v>61</v>
      </c>
    </row>
    <row r="37" spans="1:8" x14ac:dyDescent="0.35">
      <c r="A37" s="171" t="s">
        <v>62</v>
      </c>
      <c r="B37" s="171"/>
      <c r="C37" s="171"/>
      <c r="D37" s="171"/>
      <c r="E37" s="50" t="s">
        <v>40</v>
      </c>
      <c r="F37" s="67"/>
      <c r="G37" s="53">
        <f>SUM(G27:G36)</f>
        <v>520</v>
      </c>
      <c r="H37" s="34"/>
    </row>
    <row r="38" spans="1:8" x14ac:dyDescent="0.35">
      <c r="A38" s="177" t="s">
        <v>63</v>
      </c>
      <c r="B38" s="178"/>
      <c r="C38" s="178"/>
      <c r="D38" s="178"/>
      <c r="E38" s="52">
        <v>0.4</v>
      </c>
      <c r="F38" s="44"/>
      <c r="G38" s="68">
        <f>E38*G37</f>
        <v>208</v>
      </c>
      <c r="H38" s="34" t="s">
        <v>64</v>
      </c>
    </row>
    <row r="39" spans="1:8" x14ac:dyDescent="0.35">
      <c r="A39" s="171" t="s">
        <v>65</v>
      </c>
      <c r="B39" s="172"/>
      <c r="C39" s="172"/>
      <c r="D39" s="172"/>
      <c r="E39" s="49" t="s">
        <v>40</v>
      </c>
      <c r="F39" s="69"/>
      <c r="G39" s="53">
        <f>SUM(G37:G38)</f>
        <v>728</v>
      </c>
      <c r="H39" s="34"/>
    </row>
    <row r="40" spans="1:8" x14ac:dyDescent="0.35">
      <c r="A40" s="172"/>
      <c r="B40" s="172"/>
      <c r="C40" s="172"/>
      <c r="D40" s="172"/>
      <c r="E40" s="172"/>
      <c r="F40" s="172"/>
      <c r="G40" s="172"/>
      <c r="H40" s="172"/>
    </row>
    <row r="41" spans="1:8" s="4" customFormat="1" ht="15.65" customHeight="1" x14ac:dyDescent="0.35">
      <c r="A41" s="173" t="s">
        <v>66</v>
      </c>
      <c r="B41" s="174"/>
      <c r="C41" s="174"/>
      <c r="D41" s="174"/>
      <c r="E41" s="174"/>
      <c r="F41" s="174"/>
      <c r="G41" s="174"/>
      <c r="H41" s="174"/>
    </row>
    <row r="42" spans="1:8" x14ac:dyDescent="0.35">
      <c r="A42" s="176" t="s">
        <v>6079</v>
      </c>
      <c r="B42" s="172"/>
      <c r="C42" s="172"/>
      <c r="D42" s="172"/>
      <c r="E42" s="44">
        <v>300</v>
      </c>
      <c r="F42" s="70">
        <v>1</v>
      </c>
      <c r="G42" s="47">
        <f t="shared" ref="G42:G52" si="2">E42*F42</f>
        <v>300</v>
      </c>
      <c r="H42" s="34" t="s">
        <v>68</v>
      </c>
    </row>
    <row r="43" spans="1:8" ht="101.5" x14ac:dyDescent="0.35">
      <c r="A43" s="176" t="s">
        <v>6097</v>
      </c>
      <c r="B43" s="172"/>
      <c r="C43" s="172"/>
      <c r="D43" s="172"/>
      <c r="E43" s="44">
        <v>175</v>
      </c>
      <c r="F43" s="70">
        <v>1</v>
      </c>
      <c r="G43" s="47">
        <f t="shared" si="2"/>
        <v>175</v>
      </c>
      <c r="H43" s="34" t="s">
        <v>6080</v>
      </c>
    </row>
    <row r="44" spans="1:8" x14ac:dyDescent="0.35">
      <c r="A44" s="176" t="s">
        <v>6081</v>
      </c>
      <c r="B44" s="172"/>
      <c r="C44" s="172"/>
      <c r="D44" s="172"/>
      <c r="E44" s="44">
        <v>400</v>
      </c>
      <c r="F44" s="70">
        <v>1</v>
      </c>
      <c r="G44" s="47">
        <f t="shared" si="2"/>
        <v>400</v>
      </c>
      <c r="H44" s="34"/>
    </row>
    <row r="45" spans="1:8" x14ac:dyDescent="0.35">
      <c r="A45" s="176" t="s">
        <v>6065</v>
      </c>
      <c r="B45" s="172"/>
      <c r="C45" s="172"/>
      <c r="D45" s="172"/>
      <c r="E45" s="44">
        <v>180</v>
      </c>
      <c r="F45" s="70">
        <v>1</v>
      </c>
      <c r="G45" s="47">
        <f t="shared" si="2"/>
        <v>180</v>
      </c>
      <c r="H45" s="34"/>
    </row>
    <row r="46" spans="1:8" x14ac:dyDescent="0.35">
      <c r="A46" s="176" t="s">
        <v>6084</v>
      </c>
      <c r="B46" s="172"/>
      <c r="C46" s="172"/>
      <c r="D46" s="172"/>
      <c r="E46" s="44">
        <v>120</v>
      </c>
      <c r="F46" s="70">
        <v>1</v>
      </c>
      <c r="G46" s="47">
        <f t="shared" si="2"/>
        <v>120</v>
      </c>
      <c r="H46" s="34"/>
    </row>
    <row r="47" spans="1:8" ht="43.5" x14ac:dyDescent="0.35">
      <c r="A47" s="176" t="s">
        <v>6098</v>
      </c>
      <c r="B47" s="172"/>
      <c r="C47" s="172"/>
      <c r="D47" s="172"/>
      <c r="E47" s="44">
        <v>120</v>
      </c>
      <c r="F47" s="70"/>
      <c r="G47" s="47">
        <f t="shared" si="2"/>
        <v>0</v>
      </c>
      <c r="H47" s="34" t="s">
        <v>6101</v>
      </c>
    </row>
    <row r="48" spans="1:8" ht="43.5" x14ac:dyDescent="0.35">
      <c r="A48" s="176" t="s">
        <v>6099</v>
      </c>
      <c r="B48" s="172"/>
      <c r="C48" s="172"/>
      <c r="D48" s="172"/>
      <c r="E48" s="44">
        <v>200</v>
      </c>
      <c r="F48" s="70"/>
      <c r="G48" s="47">
        <f t="shared" si="2"/>
        <v>0</v>
      </c>
      <c r="H48" s="34" t="s">
        <v>6101</v>
      </c>
    </row>
    <row r="49" spans="1:8" ht="43.5" x14ac:dyDescent="0.35">
      <c r="A49" s="176" t="s">
        <v>6100</v>
      </c>
      <c r="B49" s="172"/>
      <c r="C49" s="172"/>
      <c r="D49" s="172"/>
      <c r="E49" s="44">
        <v>300</v>
      </c>
      <c r="F49" s="70"/>
      <c r="G49" s="47">
        <f t="shared" si="2"/>
        <v>0</v>
      </c>
      <c r="H49" s="34" t="s">
        <v>6101</v>
      </c>
    </row>
    <row r="50" spans="1:8" ht="43.5" x14ac:dyDescent="0.35">
      <c r="A50" s="176" t="s">
        <v>6087</v>
      </c>
      <c r="B50" s="172"/>
      <c r="C50" s="172"/>
      <c r="D50" s="172"/>
      <c r="E50" s="44">
        <v>250</v>
      </c>
      <c r="F50" s="70"/>
      <c r="G50" s="47">
        <f t="shared" si="2"/>
        <v>0</v>
      </c>
      <c r="H50" s="34" t="s">
        <v>6102</v>
      </c>
    </row>
    <row r="51" spans="1:8" x14ac:dyDescent="0.35">
      <c r="A51" s="176" t="s">
        <v>67</v>
      </c>
      <c r="B51" s="172"/>
      <c r="C51" s="172"/>
      <c r="D51" s="172"/>
      <c r="E51" s="44"/>
      <c r="F51" s="70"/>
      <c r="G51" s="47">
        <f t="shared" si="2"/>
        <v>0</v>
      </c>
      <c r="H51" s="34" t="s">
        <v>68</v>
      </c>
    </row>
    <row r="52" spans="1:8" x14ac:dyDescent="0.35">
      <c r="A52" s="176" t="s">
        <v>67</v>
      </c>
      <c r="B52" s="172"/>
      <c r="C52" s="172"/>
      <c r="D52" s="172"/>
      <c r="E52" s="44"/>
      <c r="F52" s="70"/>
      <c r="G52" s="47">
        <f t="shared" si="2"/>
        <v>0</v>
      </c>
      <c r="H52" s="34" t="s">
        <v>68</v>
      </c>
    </row>
    <row r="53" spans="1:8" x14ac:dyDescent="0.35">
      <c r="A53" s="171" t="s">
        <v>69</v>
      </c>
      <c r="B53" s="171"/>
      <c r="C53" s="171"/>
      <c r="D53" s="171"/>
      <c r="E53" s="50" t="s">
        <v>40</v>
      </c>
      <c r="F53" s="67"/>
      <c r="G53" s="53">
        <f>SUM(G42:G52)</f>
        <v>1175</v>
      </c>
      <c r="H53" s="34"/>
    </row>
    <row r="54" spans="1:8" x14ac:dyDescent="0.35">
      <c r="A54" s="177" t="s">
        <v>70</v>
      </c>
      <c r="B54" s="178"/>
      <c r="C54" s="178"/>
      <c r="D54" s="178"/>
      <c r="E54" s="52">
        <v>0.4</v>
      </c>
      <c r="F54" s="44"/>
      <c r="G54" s="68">
        <f>E54*G53</f>
        <v>470</v>
      </c>
      <c r="H54" s="34" t="s">
        <v>64</v>
      </c>
    </row>
    <row r="55" spans="1:8" x14ac:dyDescent="0.35">
      <c r="A55" s="171" t="s">
        <v>71</v>
      </c>
      <c r="B55" s="172"/>
      <c r="C55" s="172"/>
      <c r="D55" s="172"/>
      <c r="E55" s="49" t="s">
        <v>40</v>
      </c>
      <c r="F55" s="69"/>
      <c r="G55" s="53">
        <f>SUM(G53:G54)</f>
        <v>1645</v>
      </c>
      <c r="H55" s="34"/>
    </row>
    <row r="56" spans="1:8" x14ac:dyDescent="0.35">
      <c r="A56" s="172"/>
      <c r="B56" s="172"/>
      <c r="C56" s="172"/>
      <c r="D56" s="172"/>
      <c r="E56" s="172"/>
      <c r="F56" s="172"/>
      <c r="G56" s="172"/>
      <c r="H56" s="172"/>
    </row>
    <row r="57" spans="1:8" s="4" customFormat="1" ht="15.65" customHeight="1" x14ac:dyDescent="0.35">
      <c r="A57" s="173" t="s">
        <v>72</v>
      </c>
      <c r="B57" s="174"/>
      <c r="C57" s="174"/>
      <c r="D57" s="174"/>
      <c r="E57" s="174"/>
      <c r="F57" s="174"/>
      <c r="G57" s="174"/>
      <c r="H57" s="174"/>
    </row>
    <row r="58" spans="1:8" x14ac:dyDescent="0.35">
      <c r="A58" s="175" t="s">
        <v>73</v>
      </c>
      <c r="B58" s="172"/>
      <c r="C58" s="172"/>
      <c r="D58" s="172"/>
      <c r="E58" s="71" t="s">
        <v>74</v>
      </c>
      <c r="F58" s="72"/>
      <c r="G58" s="68">
        <f>G55+G39+G14+G24</f>
        <v>2373</v>
      </c>
      <c r="H58" s="48"/>
    </row>
    <row r="59" spans="1:8" ht="14.5" customHeight="1" x14ac:dyDescent="0.35">
      <c r="A59" s="175" t="s">
        <v>75</v>
      </c>
      <c r="B59" s="176"/>
      <c r="C59" s="176"/>
      <c r="D59" s="176"/>
      <c r="E59" s="52">
        <v>0.42</v>
      </c>
      <c r="F59" s="45"/>
      <c r="G59" s="47">
        <f>G58*E59</f>
        <v>996.66</v>
      </c>
      <c r="H59" s="34" t="s">
        <v>76</v>
      </c>
    </row>
    <row r="60" spans="1:8" x14ac:dyDescent="0.35">
      <c r="E60" s="50" t="s">
        <v>77</v>
      </c>
      <c r="F60" s="73"/>
      <c r="G60" s="53">
        <f>SUM(G58:G59)</f>
        <v>3369.66</v>
      </c>
    </row>
  </sheetData>
  <mergeCells count="49">
    <mergeCell ref="A55:D55"/>
    <mergeCell ref="A56:H56"/>
    <mergeCell ref="A57:H57"/>
    <mergeCell ref="A58:D58"/>
    <mergeCell ref="A59:D59"/>
    <mergeCell ref="A54:D54"/>
    <mergeCell ref="A37:D37"/>
    <mergeCell ref="A38:D38"/>
    <mergeCell ref="A39:D39"/>
    <mergeCell ref="A40:H40"/>
    <mergeCell ref="A41:H41"/>
    <mergeCell ref="A42:D42"/>
    <mergeCell ref="A47:D47"/>
    <mergeCell ref="A48:D48"/>
    <mergeCell ref="A51:D51"/>
    <mergeCell ref="A52:D52"/>
    <mergeCell ref="A53:D53"/>
    <mergeCell ref="A43:D43"/>
    <mergeCell ref="A44:D44"/>
    <mergeCell ref="A45:D45"/>
    <mergeCell ref="A46:D46"/>
    <mergeCell ref="A29:D29"/>
    <mergeCell ref="A30:D30"/>
    <mergeCell ref="A31:D31"/>
    <mergeCell ref="A35:D35"/>
    <mergeCell ref="A32:D32"/>
    <mergeCell ref="A33:D33"/>
    <mergeCell ref="A34:D34"/>
    <mergeCell ref="A24:D24"/>
    <mergeCell ref="A25:H25"/>
    <mergeCell ref="A26:G26"/>
    <mergeCell ref="A27:D27"/>
    <mergeCell ref="A28:D28"/>
    <mergeCell ref="A49:D49"/>
    <mergeCell ref="A50:D50"/>
    <mergeCell ref="A22:D22"/>
    <mergeCell ref="A1:B1"/>
    <mergeCell ref="A2:B2"/>
    <mergeCell ref="A3:B3"/>
    <mergeCell ref="A4:B4"/>
    <mergeCell ref="A5:B5"/>
    <mergeCell ref="A7:G7"/>
    <mergeCell ref="A12:D12"/>
    <mergeCell ref="A13:D13"/>
    <mergeCell ref="A14:D14"/>
    <mergeCell ref="A15:H15"/>
    <mergeCell ref="A16:G16"/>
    <mergeCell ref="A36:D36"/>
    <mergeCell ref="A23:D23"/>
  </mergeCells>
  <hyperlinks>
    <hyperlink ref="H6" r:id="rId1" display="WBDG - AFMAN 32-1084" xr:uid="{FB75C2F1-1735-4AD2-B583-5567BA58B295}"/>
  </hyperlinks>
  <printOptions horizontalCentered="1"/>
  <pageMargins left="0.25" right="0.25" top="0.75" bottom="0.75" header="0.3" footer="0.3"/>
  <pageSetup paperSize="17" fitToHeight="0" orientation="landscape" horizontalDpi="300" verticalDpi="300" r:id="rId2"/>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9B5AF458-A87C-49A4-8FF3-8B64A230CC78}">
          <x14:formula1>
            <xm:f>'Sheet References'!$H$1:$H$48</xm:f>
          </x14:formula1>
          <xm:sqref>A27:D31 A35:D36</xm:sqref>
        </x14:dataValidation>
        <x14:dataValidation type="list" allowBlank="1" showInputMessage="1" showErrorMessage="1" xr:uid="{3ACE7AFB-3AE3-4434-BB66-C36B3B9BA2F7}">
          <x14:formula1>
            <xm:f>'Sheet References'!$E$1:$E$112</xm:f>
          </x14:formula1>
          <xm:sqref>D17:D21 D8:D11</xm:sqref>
        </x14:dataValidation>
        <x14:dataValidation type="list" allowBlank="1" showInputMessage="1" showErrorMessage="1" xr:uid="{1AFB8DC6-BB77-4783-993A-9DA3D55A8D36}">
          <x14:formula1>
            <xm:f>'Sheet References'!$L$1:$L$978</xm:f>
          </x14:formula1>
          <xm:sqref>E1</xm:sqref>
        </x14:dataValidation>
        <x14:dataValidation type="list" allowBlank="1" showInputMessage="1" showErrorMessage="1" xr:uid="{97CE20B0-DAFD-446E-94CF-BBCFE3018C0E}">
          <x14:formula1>
            <xm:f>'Sheet References'!$A$62:$A$85</xm:f>
          </x14:formula1>
          <xm:sqref>B17:B21</xm:sqref>
        </x14:dataValidation>
        <x14:dataValidation type="list" allowBlank="1" showInputMessage="1" showErrorMessage="1" xr:uid="{CD11DC8C-C505-4CBA-944B-4DFF8D75A17C}">
          <x14:formula1>
            <xm:f>'Sheet References'!$A$14:$A$57</xm:f>
          </x14:formula1>
          <xm:sqref>B8:B11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E917-BCF2-4C99-941E-340A9D08018C}">
  <sheetPr>
    <tabColor rgb="FFFFFF99"/>
    <pageSetUpPr fitToPage="1"/>
  </sheetPr>
  <dimension ref="A1:P19"/>
  <sheetViews>
    <sheetView zoomScaleNormal="100" workbookViewId="0">
      <selection sqref="A1:B1"/>
    </sheetView>
  </sheetViews>
  <sheetFormatPr defaultColWidth="9.26953125" defaultRowHeight="14.5" x14ac:dyDescent="0.35"/>
  <cols>
    <col min="1" max="2" width="30.7265625" style="1" customWidth="1"/>
    <col min="3" max="3" width="23.7265625" style="1" customWidth="1"/>
    <col min="4" max="4" width="23.7265625" style="2" customWidth="1"/>
    <col min="5" max="5" width="18.7265625" style="1" customWidth="1"/>
    <col min="6" max="6" width="4.7265625" style="1" customWidth="1"/>
    <col min="7" max="7" width="9.7265625" style="10" customWidth="1"/>
    <col min="8" max="8" width="66.7265625" style="1" customWidth="1"/>
    <col min="9" max="9" width="39" customWidth="1"/>
    <col min="17" max="16384" width="9.26953125" style="1"/>
  </cols>
  <sheetData>
    <row r="1" spans="1:8" s="5" customFormat="1" ht="21" customHeight="1" x14ac:dyDescent="0.35">
      <c r="A1" s="192" t="s">
        <v>13</v>
      </c>
      <c r="B1" s="192"/>
      <c r="C1" s="38"/>
      <c r="D1" s="38" t="s">
        <v>18</v>
      </c>
      <c r="E1" s="39" t="s">
        <v>3</v>
      </c>
      <c r="F1" s="40"/>
      <c r="G1" s="40"/>
      <c r="H1" s="40"/>
    </row>
    <row r="2" spans="1:8" ht="21" customHeight="1" x14ac:dyDescent="0.35">
      <c r="A2" s="193" t="s">
        <v>6117</v>
      </c>
      <c r="B2" s="193"/>
      <c r="C2" s="40"/>
      <c r="D2" s="38" t="s">
        <v>19</v>
      </c>
      <c r="E2" s="39" t="str">
        <f>VLOOKUP(E1,'Sheet References'!L:M,2,FALSE)</f>
        <v>CATCode Long Name</v>
      </c>
      <c r="F2" s="40"/>
      <c r="G2" s="40"/>
      <c r="H2" s="40"/>
    </row>
    <row r="3" spans="1:8" ht="21" customHeight="1" x14ac:dyDescent="0.35">
      <c r="A3" s="193" t="s">
        <v>15</v>
      </c>
      <c r="B3" s="193"/>
      <c r="C3" s="38"/>
      <c r="D3" s="38" t="s">
        <v>20</v>
      </c>
      <c r="E3" s="39" t="str">
        <f>VLOOKUP(CATCode,'Sheet References'!L:O,4,FALSE)</f>
        <v>Standards/Criteria Reference (if available)</v>
      </c>
      <c r="F3" s="40"/>
      <c r="G3" s="40"/>
      <c r="H3" s="40"/>
    </row>
    <row r="4" spans="1:8" ht="21" customHeight="1" x14ac:dyDescent="0.35">
      <c r="A4" s="193" t="s">
        <v>16</v>
      </c>
      <c r="B4" s="193"/>
      <c r="C4" s="25"/>
      <c r="D4" s="25"/>
      <c r="E4" s="31" t="str">
        <f>'Customer Summary'!A2</f>
        <v>Enter Unit Name</v>
      </c>
      <c r="F4" s="25"/>
      <c r="G4" s="25"/>
      <c r="H4" s="25"/>
    </row>
    <row r="5" spans="1:8" ht="21" customHeight="1" x14ac:dyDescent="0.35">
      <c r="A5" s="194" t="str">
        <f>'Customer Summary'!B28</f>
        <v>POC:</v>
      </c>
      <c r="B5" s="194"/>
      <c r="C5" s="25"/>
      <c r="D5" s="25"/>
      <c r="E5" s="31" t="s">
        <v>21</v>
      </c>
      <c r="F5" s="25"/>
      <c r="G5" s="25"/>
      <c r="H5" s="25"/>
    </row>
    <row r="6" spans="1:8" s="4" customFormat="1" ht="46.5" customHeight="1" x14ac:dyDescent="0.35">
      <c r="A6" s="206" t="s">
        <v>78</v>
      </c>
      <c r="B6" s="207"/>
      <c r="C6" s="207"/>
      <c r="D6" s="208"/>
      <c r="E6" s="41" t="s">
        <v>79</v>
      </c>
      <c r="F6" s="41" t="s">
        <v>27</v>
      </c>
      <c r="G6" s="42" t="s">
        <v>28</v>
      </c>
      <c r="H6" s="91" t="s">
        <v>80</v>
      </c>
    </row>
    <row r="7" spans="1:8" s="4" customFormat="1" ht="43.5" customHeight="1" x14ac:dyDescent="0.35">
      <c r="A7" s="186" t="s">
        <v>81</v>
      </c>
      <c r="B7" s="187"/>
      <c r="C7" s="187"/>
      <c r="D7" s="187"/>
      <c r="E7" s="187"/>
      <c r="F7" s="187"/>
      <c r="G7" s="188"/>
      <c r="H7" s="82" t="s">
        <v>82</v>
      </c>
    </row>
    <row r="8" spans="1:8" ht="29" x14ac:dyDescent="0.35">
      <c r="A8" s="205" t="s">
        <v>83</v>
      </c>
      <c r="B8" s="172"/>
      <c r="C8" s="172"/>
      <c r="D8" s="172"/>
      <c r="E8" s="44"/>
      <c r="F8" s="70"/>
      <c r="G8" s="47">
        <f t="shared" ref="G8:G11" si="0">E8*F8</f>
        <v>0</v>
      </c>
      <c r="H8" s="34" t="s">
        <v>84</v>
      </c>
    </row>
    <row r="9" spans="1:8" ht="101.5" x14ac:dyDescent="0.35">
      <c r="A9" s="176" t="s">
        <v>85</v>
      </c>
      <c r="B9" s="172"/>
      <c r="C9" s="172"/>
      <c r="D9" s="172"/>
      <c r="E9" s="44"/>
      <c r="F9" s="70"/>
      <c r="G9" s="47">
        <f t="shared" si="0"/>
        <v>0</v>
      </c>
      <c r="H9" s="34" t="s">
        <v>86</v>
      </c>
    </row>
    <row r="10" spans="1:8" x14ac:dyDescent="0.35">
      <c r="A10" s="176" t="s">
        <v>87</v>
      </c>
      <c r="B10" s="172"/>
      <c r="C10" s="172"/>
      <c r="D10" s="172"/>
      <c r="E10" s="44"/>
      <c r="F10" s="70"/>
      <c r="G10" s="47">
        <f t="shared" ref="G10" si="1">E10*F10</f>
        <v>0</v>
      </c>
      <c r="H10" s="48"/>
    </row>
    <row r="11" spans="1:8" x14ac:dyDescent="0.35">
      <c r="A11" s="176" t="s">
        <v>87</v>
      </c>
      <c r="B11" s="172"/>
      <c r="C11" s="172"/>
      <c r="D11" s="172"/>
      <c r="E11" s="44"/>
      <c r="F11" s="70"/>
      <c r="G11" s="47">
        <f t="shared" si="0"/>
        <v>0</v>
      </c>
      <c r="H11" s="48"/>
    </row>
    <row r="12" spans="1:8" x14ac:dyDescent="0.35">
      <c r="A12" s="171" t="s">
        <v>69</v>
      </c>
      <c r="B12" s="171"/>
      <c r="C12" s="171"/>
      <c r="D12" s="171"/>
      <c r="E12" s="50" t="s">
        <v>40</v>
      </c>
      <c r="F12" s="67"/>
      <c r="G12" s="53">
        <f>SUM(G8:G11)</f>
        <v>0</v>
      </c>
      <c r="H12" s="34"/>
    </row>
    <row r="13" spans="1:8" ht="43.5" x14ac:dyDescent="0.35">
      <c r="A13" s="177" t="s">
        <v>70</v>
      </c>
      <c r="B13" s="178"/>
      <c r="C13" s="178"/>
      <c r="D13" s="178"/>
      <c r="E13" s="74">
        <v>0.4</v>
      </c>
      <c r="F13" s="75"/>
      <c r="G13" s="76">
        <f>E13*G12</f>
        <v>0</v>
      </c>
      <c r="H13" s="34" t="s">
        <v>88</v>
      </c>
    </row>
    <row r="14" spans="1:8" x14ac:dyDescent="0.35">
      <c r="A14" s="171" t="s">
        <v>71</v>
      </c>
      <c r="B14" s="172"/>
      <c r="C14" s="172"/>
      <c r="D14" s="172"/>
      <c r="E14" s="49" t="s">
        <v>40</v>
      </c>
      <c r="F14" s="69"/>
      <c r="G14" s="53">
        <f>SUM(G12:G13)</f>
        <v>0</v>
      </c>
      <c r="H14" s="34"/>
    </row>
    <row r="15" spans="1:8" x14ac:dyDescent="0.35">
      <c r="A15" s="172"/>
      <c r="B15" s="172"/>
      <c r="C15" s="172"/>
      <c r="D15" s="172"/>
      <c r="E15" s="172"/>
      <c r="F15" s="172"/>
      <c r="G15" s="172"/>
      <c r="H15" s="172"/>
    </row>
    <row r="16" spans="1:8" s="4" customFormat="1" ht="15.5" x14ac:dyDescent="0.35">
      <c r="A16" s="173" t="s">
        <v>72</v>
      </c>
      <c r="B16" s="174"/>
      <c r="C16" s="174"/>
      <c r="D16" s="174"/>
      <c r="E16" s="174"/>
      <c r="F16" s="174"/>
      <c r="G16" s="174"/>
      <c r="H16" s="174"/>
    </row>
    <row r="17" spans="1:8" x14ac:dyDescent="0.35">
      <c r="A17" s="175" t="s">
        <v>73</v>
      </c>
      <c r="B17" s="172"/>
      <c r="C17" s="172"/>
      <c r="D17" s="172"/>
      <c r="E17" s="71" t="s">
        <v>74</v>
      </c>
      <c r="F17" s="72"/>
      <c r="G17" s="68">
        <f>G14</f>
        <v>0</v>
      </c>
      <c r="H17" s="48"/>
    </row>
    <row r="18" spans="1:8" ht="44.15" customHeight="1" x14ac:dyDescent="0.35">
      <c r="A18" s="175" t="s">
        <v>89</v>
      </c>
      <c r="B18" s="176"/>
      <c r="C18" s="176"/>
      <c r="D18" s="176"/>
      <c r="E18" s="74">
        <v>0.42</v>
      </c>
      <c r="F18" s="77"/>
      <c r="G18" s="78">
        <f>G17*E18</f>
        <v>0</v>
      </c>
      <c r="H18" s="34" t="s">
        <v>90</v>
      </c>
    </row>
    <row r="19" spans="1:8" x14ac:dyDescent="0.35">
      <c r="E19" s="50" t="s">
        <v>77</v>
      </c>
      <c r="F19" s="73"/>
      <c r="G19" s="53">
        <f>SUM(G17:G18)</f>
        <v>0</v>
      </c>
    </row>
  </sheetData>
  <mergeCells count="18">
    <mergeCell ref="A14:D14"/>
    <mergeCell ref="A15:H15"/>
    <mergeCell ref="A16:H16"/>
    <mergeCell ref="A17:D17"/>
    <mergeCell ref="A18:D18"/>
    <mergeCell ref="A13:D13"/>
    <mergeCell ref="A1:B1"/>
    <mergeCell ref="A2:B2"/>
    <mergeCell ref="A3:B3"/>
    <mergeCell ref="A4:B4"/>
    <mergeCell ref="A5:B5"/>
    <mergeCell ref="A8:D8"/>
    <mergeCell ref="A9:D9"/>
    <mergeCell ref="A11:D11"/>
    <mergeCell ref="A12:D12"/>
    <mergeCell ref="A6:D6"/>
    <mergeCell ref="A7:G7"/>
    <mergeCell ref="A10:D10"/>
  </mergeCells>
  <hyperlinks>
    <hyperlink ref="H6" r:id="rId1" display="WBDG - AFMAN 32-1084" xr:uid="{57E666BD-684A-4F21-9752-9992CB12C913}"/>
  </hyperlinks>
  <printOptions horizontalCentered="1"/>
  <pageMargins left="0.25" right="0.25" top="0.75" bottom="0.75" header="0.3" footer="0.3"/>
  <pageSetup paperSize="17" scale="98" fitToHeight="0" orientation="landscape" horizontalDpi="300" verticalDpi="300" r:id="rId2"/>
  <headerFooter>
    <oddHeader>&amp;C&amp;"-,Bold"&amp;14CUI</oddHeader>
    <oddFooter>&amp;C&amp;"-,Bold"&amp;14CUI</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8584DDAF-654F-4876-9C3B-1619A87B3F43}">
          <x14:formula1>
            <xm:f>'Sheet References'!$L$1:$L$978</xm:f>
          </x14:formula1>
          <xm:sqref>E1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S71"/>
  <sheetViews>
    <sheetView zoomScaleNormal="100" workbookViewId="0">
      <pane ySplit="6" topLeftCell="A7" activePane="bottomLeft" state="frozen"/>
      <selection pane="bottomLeft" sqref="A1:B1"/>
    </sheetView>
  </sheetViews>
  <sheetFormatPr defaultColWidth="9.26953125" defaultRowHeight="14.5" x14ac:dyDescent="0.35"/>
  <cols>
    <col min="1" max="1" width="30.7265625" style="3" customWidth="1"/>
    <col min="2" max="2" width="9.7265625" style="3" customWidth="1"/>
    <col min="3" max="3" width="30.7265625" style="3" customWidth="1"/>
    <col min="4" max="4" width="12.7265625" style="3" customWidth="1"/>
    <col min="5" max="5" width="9.7265625" style="3" customWidth="1"/>
    <col min="6" max="6" width="30.7265625" style="3" customWidth="1"/>
    <col min="7" max="7" width="9.7265625" style="3" customWidth="1"/>
    <col min="8" max="9" width="11.7265625" style="3" customWidth="1"/>
    <col min="10" max="10" width="30.7265625" style="3" customWidth="1"/>
    <col min="11" max="12" width="9.26953125" style="3"/>
    <col min="13" max="13" width="43.7265625" style="3" customWidth="1"/>
    <col min="14" max="16384" width="9.26953125" style="3"/>
  </cols>
  <sheetData>
    <row r="1" spans="1:19" x14ac:dyDescent="0.35">
      <c r="A1" s="213" t="s">
        <v>13</v>
      </c>
      <c r="B1" s="213"/>
      <c r="C1" s="209" t="s">
        <v>91</v>
      </c>
      <c r="D1" s="209"/>
      <c r="E1" s="209"/>
      <c r="F1" s="209"/>
      <c r="G1" s="209"/>
      <c r="H1" s="209"/>
      <c r="I1" s="209"/>
      <c r="J1" s="209"/>
    </row>
    <row r="2" spans="1:19" x14ac:dyDescent="0.35">
      <c r="A2" s="214" t="s">
        <v>6117</v>
      </c>
      <c r="B2" s="214"/>
      <c r="C2" s="210"/>
      <c r="D2" s="210"/>
      <c r="E2" s="210"/>
      <c r="F2" s="210"/>
      <c r="G2" s="210"/>
      <c r="H2" s="210"/>
      <c r="I2" s="210"/>
      <c r="J2" s="210"/>
    </row>
    <row r="3" spans="1:19" x14ac:dyDescent="0.35">
      <c r="A3" s="214" t="s">
        <v>15</v>
      </c>
      <c r="B3" s="214"/>
      <c r="C3" s="210"/>
      <c r="D3" s="210"/>
      <c r="E3" s="210"/>
      <c r="F3" s="210"/>
      <c r="G3" s="210"/>
      <c r="H3" s="210"/>
      <c r="I3" s="210"/>
      <c r="J3" s="210"/>
    </row>
    <row r="4" spans="1:19" x14ac:dyDescent="0.35">
      <c r="A4" s="214" t="s">
        <v>16</v>
      </c>
      <c r="B4" s="214"/>
      <c r="C4" s="210"/>
      <c r="D4" s="210"/>
      <c r="E4" s="210"/>
      <c r="F4" s="210"/>
      <c r="G4" s="210"/>
      <c r="H4" s="210"/>
      <c r="I4" s="210"/>
      <c r="J4" s="210"/>
    </row>
    <row r="5" spans="1:19" s="2" customFormat="1" x14ac:dyDescent="0.35">
      <c r="A5" s="212" t="str">
        <f>'Customer Summary'!B28</f>
        <v>POC:</v>
      </c>
      <c r="B5" s="212"/>
      <c r="C5" s="211"/>
      <c r="D5" s="211"/>
      <c r="E5" s="211"/>
      <c r="F5" s="211"/>
      <c r="G5" s="211"/>
      <c r="H5" s="211"/>
      <c r="I5" s="211"/>
      <c r="J5" s="211"/>
    </row>
    <row r="6" spans="1:19" x14ac:dyDescent="0.35">
      <c r="A6" s="112" t="s">
        <v>92</v>
      </c>
      <c r="B6" s="113" t="s">
        <v>93</v>
      </c>
      <c r="C6" s="113" t="s">
        <v>94</v>
      </c>
      <c r="D6" s="113" t="s">
        <v>95</v>
      </c>
      <c r="E6" s="113" t="s">
        <v>96</v>
      </c>
      <c r="F6" s="113" t="s">
        <v>97</v>
      </c>
      <c r="G6" s="113" t="s">
        <v>98</v>
      </c>
      <c r="H6" s="113" t="s">
        <v>99</v>
      </c>
      <c r="I6" s="113" t="s">
        <v>100</v>
      </c>
      <c r="J6" s="113" t="s">
        <v>101</v>
      </c>
    </row>
    <row r="7" spans="1:19" x14ac:dyDescent="0.35">
      <c r="A7" s="79"/>
      <c r="B7" s="79"/>
      <c r="C7" s="79"/>
      <c r="D7" s="79"/>
      <c r="E7" s="79"/>
      <c r="F7" s="79"/>
      <c r="G7" s="79"/>
      <c r="H7" s="79"/>
      <c r="I7" s="79"/>
      <c r="J7" s="33"/>
      <c r="N7" s="19"/>
      <c r="O7" s="19"/>
      <c r="P7" s="19"/>
      <c r="Q7" s="19"/>
      <c r="R7" s="19"/>
      <c r="S7" s="19"/>
    </row>
    <row r="8" spans="1:19" x14ac:dyDescent="0.35">
      <c r="A8" s="79"/>
      <c r="B8" s="79"/>
      <c r="C8" s="79"/>
      <c r="D8" s="79"/>
      <c r="E8" s="79"/>
      <c r="F8" s="79"/>
      <c r="G8" s="79"/>
      <c r="H8" s="79"/>
      <c r="I8" s="79"/>
      <c r="J8" s="33"/>
      <c r="N8" s="19"/>
      <c r="O8" s="19"/>
      <c r="P8" s="19"/>
      <c r="Q8" s="19"/>
      <c r="R8" s="19"/>
      <c r="S8" s="19"/>
    </row>
    <row r="9" spans="1:19" x14ac:dyDescent="0.35">
      <c r="A9" s="79"/>
      <c r="B9" s="79"/>
      <c r="C9" s="79"/>
      <c r="D9" s="79"/>
      <c r="E9" s="79"/>
      <c r="F9" s="79"/>
      <c r="G9" s="79"/>
      <c r="H9" s="79"/>
      <c r="I9" s="79"/>
      <c r="J9" s="33"/>
      <c r="N9" s="19"/>
      <c r="O9" s="19"/>
      <c r="P9" s="19"/>
      <c r="Q9" s="19"/>
      <c r="R9" s="19"/>
      <c r="S9" s="19"/>
    </row>
    <row r="10" spans="1:19" x14ac:dyDescent="0.35">
      <c r="A10" s="79"/>
      <c r="B10" s="79"/>
      <c r="C10" s="79"/>
      <c r="D10" s="79"/>
      <c r="E10" s="79"/>
      <c r="F10" s="79"/>
      <c r="G10" s="79"/>
      <c r="H10" s="79"/>
      <c r="I10" s="79"/>
      <c r="J10" s="33"/>
      <c r="N10" s="19"/>
      <c r="O10" s="19"/>
      <c r="P10" s="19"/>
      <c r="Q10" s="19"/>
      <c r="R10" s="19"/>
      <c r="S10" s="19"/>
    </row>
    <row r="11" spans="1:19" x14ac:dyDescent="0.35">
      <c r="A11" s="79"/>
      <c r="B11" s="79"/>
      <c r="C11" s="79"/>
      <c r="D11" s="79"/>
      <c r="E11" s="79"/>
      <c r="F11" s="79"/>
      <c r="G11" s="79"/>
      <c r="H11" s="79"/>
      <c r="I11" s="79"/>
      <c r="J11" s="33"/>
      <c r="N11" s="19"/>
      <c r="O11" s="19"/>
      <c r="P11" s="19"/>
      <c r="Q11" s="19"/>
      <c r="R11" s="19"/>
      <c r="S11" s="19"/>
    </row>
    <row r="12" spans="1:19" x14ac:dyDescent="0.35">
      <c r="A12" s="79"/>
      <c r="B12" s="79"/>
      <c r="C12" s="79"/>
      <c r="D12" s="79"/>
      <c r="E12" s="79"/>
      <c r="F12" s="79"/>
      <c r="G12" s="79"/>
      <c r="H12" s="79"/>
      <c r="I12" s="79"/>
      <c r="J12" s="33"/>
    </row>
    <row r="13" spans="1:19" x14ac:dyDescent="0.35">
      <c r="A13" s="79"/>
      <c r="B13" s="79"/>
      <c r="C13" s="79"/>
      <c r="D13" s="79"/>
      <c r="E13" s="79"/>
      <c r="F13" s="79"/>
      <c r="G13" s="79"/>
      <c r="H13" s="79"/>
      <c r="I13" s="79"/>
      <c r="J13" s="33"/>
    </row>
    <row r="14" spans="1:19" x14ac:dyDescent="0.35">
      <c r="A14" s="79"/>
      <c r="B14" s="79"/>
      <c r="C14" s="79"/>
      <c r="D14" s="79"/>
      <c r="E14" s="79"/>
      <c r="F14" s="79"/>
      <c r="G14" s="79"/>
      <c r="H14" s="79"/>
      <c r="I14" s="79"/>
      <c r="J14" s="33"/>
    </row>
    <row r="15" spans="1:19" x14ac:dyDescent="0.35">
      <c r="A15" s="79"/>
      <c r="B15" s="79"/>
      <c r="C15" s="79"/>
      <c r="D15" s="79"/>
      <c r="E15" s="79"/>
      <c r="F15" s="79"/>
      <c r="G15" s="79"/>
      <c r="H15" s="79"/>
      <c r="I15" s="79"/>
      <c r="J15" s="33"/>
    </row>
    <row r="16" spans="1:19" x14ac:dyDescent="0.35">
      <c r="A16" s="79"/>
      <c r="B16" s="79"/>
      <c r="C16" s="79"/>
      <c r="D16" s="79"/>
      <c r="E16" s="79"/>
      <c r="F16" s="79"/>
      <c r="G16" s="79"/>
      <c r="H16" s="79"/>
      <c r="I16" s="79"/>
      <c r="J16" s="33"/>
    </row>
    <row r="17" spans="1:10" x14ac:dyDescent="0.35">
      <c r="A17" s="79"/>
      <c r="B17" s="79"/>
      <c r="C17" s="79"/>
      <c r="D17" s="79"/>
      <c r="E17" s="79"/>
      <c r="F17" s="79"/>
      <c r="G17" s="79"/>
      <c r="H17" s="79"/>
      <c r="I17" s="79"/>
      <c r="J17" s="33"/>
    </row>
    <row r="18" spans="1:10" x14ac:dyDescent="0.35">
      <c r="A18" s="79"/>
      <c r="B18" s="79"/>
      <c r="C18" s="79"/>
      <c r="D18" s="79"/>
      <c r="E18" s="79"/>
      <c r="F18" s="79"/>
      <c r="G18" s="79"/>
      <c r="H18" s="79"/>
      <c r="I18" s="79"/>
      <c r="J18" s="33"/>
    </row>
    <row r="19" spans="1:10" x14ac:dyDescent="0.35">
      <c r="A19" s="79"/>
      <c r="B19" s="79"/>
      <c r="C19" s="79"/>
      <c r="D19" s="79"/>
      <c r="E19" s="79"/>
      <c r="F19" s="79"/>
      <c r="G19" s="79"/>
      <c r="H19" s="79"/>
      <c r="I19" s="79"/>
      <c r="J19" s="33"/>
    </row>
    <row r="20" spans="1:10" x14ac:dyDescent="0.35">
      <c r="A20" s="79"/>
      <c r="B20" s="79"/>
      <c r="C20" s="79"/>
      <c r="D20" s="79"/>
      <c r="E20" s="79"/>
      <c r="F20" s="79"/>
      <c r="G20" s="79"/>
      <c r="H20" s="79"/>
      <c r="I20" s="79"/>
      <c r="J20" s="33"/>
    </row>
    <row r="21" spans="1:10" x14ac:dyDescent="0.35">
      <c r="A21" s="79"/>
      <c r="B21" s="79"/>
      <c r="C21" s="79"/>
      <c r="D21" s="79"/>
      <c r="E21" s="79"/>
      <c r="F21" s="79"/>
      <c r="G21" s="79"/>
      <c r="H21" s="79"/>
      <c r="I21" s="79"/>
      <c r="J21" s="33"/>
    </row>
    <row r="22" spans="1:10" x14ac:dyDescent="0.35">
      <c r="A22" s="79"/>
      <c r="B22" s="79"/>
      <c r="C22" s="79"/>
      <c r="D22" s="79"/>
      <c r="E22" s="79"/>
      <c r="F22" s="79"/>
      <c r="G22" s="79"/>
      <c r="H22" s="79"/>
      <c r="I22" s="79"/>
      <c r="J22" s="33"/>
    </row>
    <row r="23" spans="1:10" x14ac:dyDescent="0.35">
      <c r="A23" s="79"/>
      <c r="B23" s="79"/>
      <c r="C23" s="79"/>
      <c r="D23" s="79"/>
      <c r="E23" s="79"/>
      <c r="F23" s="79"/>
      <c r="G23" s="79"/>
      <c r="H23" s="79"/>
      <c r="I23" s="79"/>
      <c r="J23" s="33"/>
    </row>
    <row r="24" spans="1:10" x14ac:dyDescent="0.35">
      <c r="A24" s="79"/>
      <c r="B24" s="79"/>
      <c r="C24" s="79"/>
      <c r="D24" s="79"/>
      <c r="E24" s="79"/>
      <c r="F24" s="79"/>
      <c r="G24" s="79"/>
      <c r="H24" s="79"/>
      <c r="I24" s="79"/>
      <c r="J24" s="33"/>
    </row>
    <row r="25" spans="1:10" x14ac:dyDescent="0.35">
      <c r="A25" s="79"/>
      <c r="B25" s="79"/>
      <c r="C25" s="79"/>
      <c r="D25" s="79"/>
      <c r="E25" s="79"/>
      <c r="F25" s="79"/>
      <c r="G25" s="79"/>
      <c r="H25" s="79"/>
      <c r="I25" s="79"/>
      <c r="J25" s="33"/>
    </row>
    <row r="26" spans="1:10" x14ac:dyDescent="0.35">
      <c r="A26" s="79"/>
      <c r="B26" s="79"/>
      <c r="C26" s="79"/>
      <c r="D26" s="79"/>
      <c r="E26" s="79"/>
      <c r="F26" s="79"/>
      <c r="G26" s="79"/>
      <c r="H26" s="79"/>
      <c r="I26" s="79"/>
      <c r="J26" s="33"/>
    </row>
    <row r="27" spans="1:10" x14ac:dyDescent="0.35">
      <c r="A27" s="79"/>
      <c r="B27" s="79"/>
      <c r="C27" s="79"/>
      <c r="D27" s="79"/>
      <c r="E27" s="79"/>
      <c r="F27" s="79"/>
      <c r="G27" s="79"/>
      <c r="H27" s="79"/>
      <c r="I27" s="79"/>
      <c r="J27" s="33"/>
    </row>
    <row r="28" spans="1:10" x14ac:dyDescent="0.35">
      <c r="A28" s="79"/>
      <c r="B28" s="79"/>
      <c r="C28" s="79"/>
      <c r="D28" s="79"/>
      <c r="E28" s="79"/>
      <c r="F28" s="79"/>
      <c r="G28" s="79"/>
      <c r="H28" s="79"/>
      <c r="I28" s="79"/>
      <c r="J28" s="33"/>
    </row>
    <row r="29" spans="1:10" x14ac:dyDescent="0.35">
      <c r="A29" s="79"/>
      <c r="B29" s="79"/>
      <c r="C29" s="79"/>
      <c r="D29" s="79"/>
      <c r="E29" s="79"/>
      <c r="F29" s="79"/>
      <c r="G29" s="79"/>
      <c r="H29" s="79"/>
      <c r="I29" s="79"/>
      <c r="J29" s="33"/>
    </row>
    <row r="30" spans="1:10" x14ac:dyDescent="0.35">
      <c r="A30" s="79"/>
      <c r="B30" s="79"/>
      <c r="C30" s="79"/>
      <c r="D30" s="79"/>
      <c r="E30" s="79"/>
      <c r="F30" s="79"/>
      <c r="G30" s="79"/>
      <c r="H30" s="79"/>
      <c r="I30" s="79"/>
      <c r="J30" s="33"/>
    </row>
    <row r="31" spans="1:10" x14ac:dyDescent="0.35">
      <c r="A31" s="79"/>
      <c r="B31" s="79"/>
      <c r="C31" s="79"/>
      <c r="D31" s="79"/>
      <c r="E31" s="79"/>
      <c r="F31" s="79"/>
      <c r="G31" s="79"/>
      <c r="H31" s="79"/>
      <c r="I31" s="79"/>
      <c r="J31" s="33"/>
    </row>
    <row r="32" spans="1:10" x14ac:dyDescent="0.35">
      <c r="A32" s="79"/>
      <c r="B32" s="79"/>
      <c r="C32" s="79"/>
      <c r="D32" s="79"/>
      <c r="E32" s="79"/>
      <c r="F32" s="79"/>
      <c r="G32" s="79"/>
      <c r="H32" s="79"/>
      <c r="I32" s="79"/>
      <c r="J32" s="33"/>
    </row>
    <row r="33" spans="1:10" x14ac:dyDescent="0.35">
      <c r="A33" s="79"/>
      <c r="B33" s="79"/>
      <c r="C33" s="79"/>
      <c r="D33" s="79"/>
      <c r="E33" s="79"/>
      <c r="F33" s="79"/>
      <c r="G33" s="79"/>
      <c r="H33" s="79"/>
      <c r="I33" s="79"/>
      <c r="J33" s="33"/>
    </row>
    <row r="34" spans="1:10" x14ac:dyDescent="0.35">
      <c r="A34" s="79"/>
      <c r="B34" s="79"/>
      <c r="C34" s="79"/>
      <c r="D34" s="79"/>
      <c r="E34" s="79"/>
      <c r="F34" s="79"/>
      <c r="G34" s="79"/>
      <c r="H34" s="79"/>
      <c r="I34" s="79"/>
      <c r="J34" s="33"/>
    </row>
    <row r="35" spans="1:10" x14ac:dyDescent="0.35">
      <c r="A35" s="79"/>
      <c r="B35" s="79"/>
      <c r="C35" s="79"/>
      <c r="D35" s="79"/>
      <c r="E35" s="79"/>
      <c r="F35" s="79"/>
      <c r="G35" s="79"/>
      <c r="H35" s="79"/>
      <c r="I35" s="79"/>
      <c r="J35" s="33"/>
    </row>
    <row r="36" spans="1:10" x14ac:dyDescent="0.35">
      <c r="A36" s="79"/>
      <c r="B36" s="79"/>
      <c r="C36" s="79"/>
      <c r="D36" s="79"/>
      <c r="E36" s="79"/>
      <c r="F36" s="79"/>
      <c r="G36" s="79"/>
      <c r="H36" s="79"/>
      <c r="I36" s="79"/>
      <c r="J36" s="33"/>
    </row>
    <row r="37" spans="1:10" x14ac:dyDescent="0.35">
      <c r="A37" s="79"/>
      <c r="B37" s="79"/>
      <c r="C37" s="79"/>
      <c r="D37" s="79"/>
      <c r="E37" s="79"/>
      <c r="F37" s="79"/>
      <c r="G37" s="79"/>
      <c r="H37" s="79"/>
      <c r="I37" s="79"/>
      <c r="J37" s="33"/>
    </row>
    <row r="38" spans="1:10" x14ac:dyDescent="0.35">
      <c r="A38" s="79"/>
      <c r="B38" s="79"/>
      <c r="C38" s="79"/>
      <c r="D38" s="79"/>
      <c r="E38" s="79"/>
      <c r="F38" s="79"/>
      <c r="G38" s="79"/>
      <c r="H38" s="79"/>
      <c r="I38" s="79"/>
      <c r="J38" s="33"/>
    </row>
    <row r="39" spans="1:10" x14ac:dyDescent="0.35">
      <c r="A39" s="79"/>
      <c r="B39" s="79"/>
      <c r="C39" s="79"/>
      <c r="D39" s="79"/>
      <c r="E39" s="79"/>
      <c r="F39" s="79"/>
      <c r="G39" s="79"/>
      <c r="H39" s="79"/>
      <c r="I39" s="79"/>
      <c r="J39" s="33"/>
    </row>
    <row r="40" spans="1:10" x14ac:dyDescent="0.35">
      <c r="A40" s="79"/>
      <c r="B40" s="79"/>
      <c r="C40" s="79"/>
      <c r="D40" s="79"/>
      <c r="E40" s="79"/>
      <c r="F40" s="79"/>
      <c r="G40" s="79"/>
      <c r="H40" s="79"/>
      <c r="I40" s="79"/>
      <c r="J40" s="33"/>
    </row>
    <row r="41" spans="1:10" x14ac:dyDescent="0.35">
      <c r="A41" s="79"/>
      <c r="B41" s="79"/>
      <c r="C41" s="79"/>
      <c r="D41" s="79"/>
      <c r="E41" s="79"/>
      <c r="F41" s="79"/>
      <c r="G41" s="79"/>
      <c r="H41" s="79"/>
      <c r="I41" s="79"/>
      <c r="J41" s="33"/>
    </row>
    <row r="42" spans="1:10" x14ac:dyDescent="0.35">
      <c r="A42" s="79"/>
      <c r="B42" s="79"/>
      <c r="C42" s="79"/>
      <c r="D42" s="79"/>
      <c r="E42" s="79"/>
      <c r="F42" s="79"/>
      <c r="G42" s="79"/>
      <c r="H42" s="79"/>
      <c r="I42" s="79"/>
      <c r="J42" s="33"/>
    </row>
    <row r="43" spans="1:10" x14ac:dyDescent="0.35">
      <c r="A43" s="79"/>
      <c r="B43" s="79"/>
      <c r="C43" s="79"/>
      <c r="D43" s="79"/>
      <c r="E43" s="79"/>
      <c r="F43" s="79"/>
      <c r="G43" s="79"/>
      <c r="H43" s="79"/>
      <c r="I43" s="79"/>
      <c r="J43" s="33"/>
    </row>
    <row r="44" spans="1:10" x14ac:dyDescent="0.35">
      <c r="A44" s="79"/>
      <c r="B44" s="79"/>
      <c r="C44" s="79"/>
      <c r="D44" s="79"/>
      <c r="E44" s="79"/>
      <c r="F44" s="79"/>
      <c r="G44" s="79"/>
      <c r="H44" s="79"/>
      <c r="I44" s="79"/>
      <c r="J44" s="33"/>
    </row>
    <row r="45" spans="1:10" x14ac:dyDescent="0.35">
      <c r="A45" s="79"/>
      <c r="B45" s="79"/>
      <c r="C45" s="79"/>
      <c r="D45" s="79"/>
      <c r="E45" s="79"/>
      <c r="F45" s="79"/>
      <c r="G45" s="79"/>
      <c r="H45" s="79"/>
      <c r="I45" s="79"/>
      <c r="J45" s="33"/>
    </row>
    <row r="46" spans="1:10" x14ac:dyDescent="0.35">
      <c r="A46" s="79"/>
      <c r="B46" s="79"/>
      <c r="C46" s="79"/>
      <c r="D46" s="79"/>
      <c r="E46" s="79"/>
      <c r="F46" s="79"/>
      <c r="G46" s="79"/>
      <c r="H46" s="79"/>
      <c r="I46" s="79"/>
      <c r="J46" s="33"/>
    </row>
    <row r="47" spans="1:10" x14ac:dyDescent="0.35">
      <c r="A47" s="79"/>
      <c r="B47" s="79"/>
      <c r="C47" s="79"/>
      <c r="D47" s="79"/>
      <c r="E47" s="79"/>
      <c r="F47" s="79"/>
      <c r="G47" s="79"/>
      <c r="H47" s="79"/>
      <c r="I47" s="79"/>
      <c r="J47" s="33"/>
    </row>
    <row r="48" spans="1:10" x14ac:dyDescent="0.35">
      <c r="A48" s="79"/>
      <c r="B48" s="79"/>
      <c r="C48" s="79"/>
      <c r="D48" s="79"/>
      <c r="E48" s="79"/>
      <c r="F48" s="79"/>
      <c r="G48" s="79"/>
      <c r="H48" s="79"/>
      <c r="I48" s="79"/>
      <c r="J48" s="33"/>
    </row>
    <row r="49" spans="1:10" x14ac:dyDescent="0.35">
      <c r="A49" s="79"/>
      <c r="B49" s="79"/>
      <c r="C49" s="79"/>
      <c r="D49" s="79"/>
      <c r="E49" s="79"/>
      <c r="F49" s="79"/>
      <c r="G49" s="79"/>
      <c r="H49" s="79"/>
      <c r="I49" s="79"/>
      <c r="J49" s="33"/>
    </row>
    <row r="50" spans="1:10" x14ac:dyDescent="0.35">
      <c r="A50" s="79"/>
      <c r="B50" s="79"/>
      <c r="C50" s="79"/>
      <c r="D50" s="79"/>
      <c r="E50" s="79"/>
      <c r="F50" s="79"/>
      <c r="G50" s="79"/>
      <c r="H50" s="79"/>
      <c r="I50" s="79"/>
      <c r="J50" s="33"/>
    </row>
    <row r="51" spans="1:10" x14ac:dyDescent="0.35">
      <c r="A51" s="79"/>
      <c r="B51" s="79"/>
      <c r="C51" s="79"/>
      <c r="D51" s="79"/>
      <c r="E51" s="79"/>
      <c r="F51" s="79"/>
      <c r="G51" s="79"/>
      <c r="H51" s="79"/>
      <c r="I51" s="79"/>
      <c r="J51" s="33"/>
    </row>
    <row r="52" spans="1:10" x14ac:dyDescent="0.35">
      <c r="A52" s="79"/>
      <c r="B52" s="79"/>
      <c r="C52" s="79"/>
      <c r="D52" s="79"/>
      <c r="E52" s="79"/>
      <c r="F52" s="79"/>
      <c r="G52" s="79"/>
      <c r="H52" s="79"/>
      <c r="I52" s="79"/>
      <c r="J52" s="33"/>
    </row>
    <row r="53" spans="1:10" x14ac:dyDescent="0.35">
      <c r="A53" s="79"/>
      <c r="B53" s="79"/>
      <c r="C53" s="79"/>
      <c r="D53" s="79"/>
      <c r="E53" s="79"/>
      <c r="F53" s="79"/>
      <c r="G53" s="79"/>
      <c r="H53" s="79"/>
      <c r="I53" s="79"/>
      <c r="J53" s="33"/>
    </row>
    <row r="54" spans="1:10" x14ac:dyDescent="0.35">
      <c r="A54" s="79"/>
      <c r="B54" s="79"/>
      <c r="C54" s="79"/>
      <c r="D54" s="79"/>
      <c r="E54" s="79"/>
      <c r="F54" s="79"/>
      <c r="G54" s="79"/>
      <c r="H54" s="79"/>
      <c r="I54" s="79"/>
      <c r="J54" s="33"/>
    </row>
    <row r="55" spans="1:10" x14ac:dyDescent="0.35">
      <c r="A55" s="79"/>
      <c r="B55" s="79"/>
      <c r="C55" s="79"/>
      <c r="D55" s="79"/>
      <c r="E55" s="79"/>
      <c r="F55" s="79"/>
      <c r="G55" s="79"/>
      <c r="H55" s="79"/>
      <c r="I55" s="79"/>
      <c r="J55" s="33"/>
    </row>
    <row r="56" spans="1:10" x14ac:dyDescent="0.35">
      <c r="A56" s="79"/>
      <c r="B56" s="79"/>
      <c r="C56" s="79"/>
      <c r="D56" s="79"/>
      <c r="E56" s="79"/>
      <c r="F56" s="79"/>
      <c r="G56" s="79"/>
      <c r="H56" s="79"/>
      <c r="I56" s="79"/>
      <c r="J56" s="33"/>
    </row>
    <row r="57" spans="1:10" x14ac:dyDescent="0.35">
      <c r="A57" s="79"/>
      <c r="B57" s="79"/>
      <c r="C57" s="79"/>
      <c r="D57" s="79"/>
      <c r="E57" s="79"/>
      <c r="F57" s="79"/>
      <c r="G57" s="79"/>
      <c r="H57" s="79"/>
      <c r="I57" s="79"/>
      <c r="J57" s="33"/>
    </row>
    <row r="58" spans="1:10" x14ac:dyDescent="0.35">
      <c r="A58" s="79"/>
      <c r="B58" s="79"/>
      <c r="C58" s="79"/>
      <c r="D58" s="79"/>
      <c r="E58" s="79"/>
      <c r="F58" s="79"/>
      <c r="G58" s="79"/>
      <c r="H58" s="79"/>
      <c r="I58" s="79"/>
      <c r="J58" s="33"/>
    </row>
    <row r="59" spans="1:10" x14ac:dyDescent="0.35">
      <c r="A59" s="79"/>
      <c r="B59" s="79"/>
      <c r="C59" s="79"/>
      <c r="D59" s="79"/>
      <c r="E59" s="79"/>
      <c r="F59" s="79"/>
      <c r="G59" s="79"/>
      <c r="H59" s="79"/>
      <c r="I59" s="79"/>
      <c r="J59" s="33"/>
    </row>
    <row r="60" spans="1:10" x14ac:dyDescent="0.35">
      <c r="A60" s="79"/>
      <c r="B60" s="79"/>
      <c r="C60" s="79"/>
      <c r="D60" s="79"/>
      <c r="E60" s="79"/>
      <c r="F60" s="79"/>
      <c r="G60" s="79"/>
      <c r="H60" s="79"/>
      <c r="I60" s="79"/>
      <c r="J60" s="33"/>
    </row>
    <row r="61" spans="1:10" x14ac:dyDescent="0.35">
      <c r="A61" s="79"/>
      <c r="B61" s="79"/>
      <c r="C61" s="79"/>
      <c r="D61" s="79"/>
      <c r="E61" s="79"/>
      <c r="F61" s="79"/>
      <c r="G61" s="79"/>
      <c r="H61" s="79"/>
      <c r="I61" s="79"/>
      <c r="J61" s="33"/>
    </row>
    <row r="62" spans="1:10" x14ac:dyDescent="0.35">
      <c r="A62" s="79"/>
      <c r="B62" s="79"/>
      <c r="C62" s="79"/>
      <c r="D62" s="79"/>
      <c r="E62" s="79"/>
      <c r="F62" s="79"/>
      <c r="G62" s="79"/>
      <c r="H62" s="79"/>
      <c r="I62" s="79"/>
      <c r="J62" s="33"/>
    </row>
    <row r="63" spans="1:10" x14ac:dyDescent="0.35">
      <c r="A63" s="79"/>
      <c r="B63" s="79"/>
      <c r="C63" s="79"/>
      <c r="D63" s="79"/>
      <c r="E63" s="79"/>
      <c r="F63" s="79"/>
      <c r="G63" s="79"/>
      <c r="H63" s="79"/>
      <c r="I63" s="79"/>
      <c r="J63" s="33"/>
    </row>
    <row r="64" spans="1:10" x14ac:dyDescent="0.35">
      <c r="A64" s="79"/>
      <c r="B64" s="79"/>
      <c r="C64" s="79"/>
      <c r="D64" s="79"/>
      <c r="E64" s="79"/>
      <c r="F64" s="79"/>
      <c r="G64" s="79"/>
      <c r="H64" s="79"/>
      <c r="I64" s="79"/>
      <c r="J64" s="33"/>
    </row>
    <row r="65" spans="1:10" x14ac:dyDescent="0.35">
      <c r="A65" s="79"/>
      <c r="B65" s="79"/>
      <c r="C65" s="79"/>
      <c r="D65" s="79"/>
      <c r="E65" s="79"/>
      <c r="F65" s="79"/>
      <c r="G65" s="79"/>
      <c r="H65" s="79"/>
      <c r="I65" s="79"/>
      <c r="J65" s="33"/>
    </row>
    <row r="66" spans="1:10" x14ac:dyDescent="0.35">
      <c r="A66" s="79"/>
      <c r="B66" s="79"/>
      <c r="C66" s="79"/>
      <c r="D66" s="79"/>
      <c r="E66" s="79"/>
      <c r="F66" s="79"/>
      <c r="G66" s="79"/>
      <c r="H66" s="79"/>
      <c r="I66" s="79"/>
      <c r="J66" s="33"/>
    </row>
    <row r="67" spans="1:10" x14ac:dyDescent="0.35">
      <c r="A67" s="79"/>
      <c r="B67" s="79"/>
      <c r="C67" s="79"/>
      <c r="D67" s="79"/>
      <c r="E67" s="79"/>
      <c r="F67" s="79"/>
      <c r="G67" s="79"/>
      <c r="H67" s="79"/>
      <c r="I67" s="79"/>
      <c r="J67" s="33"/>
    </row>
    <row r="68" spans="1:10" x14ac:dyDescent="0.35">
      <c r="A68" s="79"/>
      <c r="B68" s="79"/>
      <c r="C68" s="79"/>
      <c r="D68" s="79"/>
      <c r="E68" s="79"/>
      <c r="F68" s="79"/>
      <c r="G68" s="79"/>
      <c r="H68" s="79"/>
      <c r="I68" s="79"/>
      <c r="J68" s="33"/>
    </row>
    <row r="69" spans="1:10" x14ac:dyDescent="0.35">
      <c r="A69" s="79"/>
      <c r="B69" s="79"/>
      <c r="C69" s="79"/>
      <c r="D69" s="79"/>
      <c r="E69" s="79"/>
      <c r="F69" s="79"/>
      <c r="G69" s="79"/>
      <c r="H69" s="79"/>
      <c r="I69" s="79"/>
      <c r="J69" s="33"/>
    </row>
    <row r="70" spans="1:10" x14ac:dyDescent="0.35">
      <c r="A70" s="79"/>
      <c r="B70" s="79"/>
      <c r="C70" s="79"/>
      <c r="D70" s="79"/>
      <c r="E70" s="79"/>
      <c r="F70" s="79"/>
      <c r="G70" s="79"/>
      <c r="H70" s="79"/>
      <c r="I70" s="79"/>
      <c r="J70" s="33"/>
    </row>
    <row r="71" spans="1:10" x14ac:dyDescent="0.35">
      <c r="A71" s="79"/>
      <c r="B71" s="79"/>
      <c r="C71" s="79"/>
      <c r="D71" s="79"/>
      <c r="E71" s="79"/>
      <c r="F71" s="79"/>
      <c r="G71" s="79"/>
      <c r="H71" s="79"/>
      <c r="I71" s="79"/>
      <c r="J71" s="33"/>
    </row>
  </sheetData>
  <mergeCells count="6">
    <mergeCell ref="C1:J5"/>
    <mergeCell ref="A5:B5"/>
    <mergeCell ref="A1:B1"/>
    <mergeCell ref="A2:B2"/>
    <mergeCell ref="A3:B3"/>
    <mergeCell ref="A4:B4"/>
  </mergeCells>
  <printOptions horizontalCentered="1"/>
  <pageMargins left="0.25" right="0.25" top="0.75" bottom="0.75" header="0.3" footer="0.3"/>
  <pageSetup paperSize="17" fitToHeight="0" orientation="landscape" r:id="rId1"/>
  <headerFooter>
    <oddHeader>&amp;C&amp;"-,Bold"&amp;14CUI</oddHeader>
    <oddFooter>&amp;C&amp;"-,Bold"&amp;14CUI</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5EFE7FFEEFF44882BE323DC493764A" ma:contentTypeVersion="53" ma:contentTypeDescription="Create a new document." ma:contentTypeScope="" ma:versionID="f74c32a49a3f500f318d68a9ad6335f3">
  <xsd:schema xmlns:xsd="http://www.w3.org/2001/XMLSchema" xmlns:xs="http://www.w3.org/2001/XMLSchema" xmlns:p="http://schemas.microsoft.com/office/2006/metadata/properties" xmlns:ns2="41c80e78-f10c-43d3-bcd5-e6d28d72c088" xmlns:ns3="0d4aba3b-f4a8-4eb5-8d62-63f2924fdfe5" targetNamespace="http://schemas.microsoft.com/office/2006/metadata/properties" ma:root="true" ma:fieldsID="1f6801332ada32ccd7b43967a6d01998" ns2:_="" ns3:_="">
    <xsd:import namespace="41c80e78-f10c-43d3-bcd5-e6d28d72c088"/>
    <xsd:import namespace="0d4aba3b-f4a8-4eb5-8d62-63f2924fdfe5"/>
    <xsd:element name="properties">
      <xsd:complexType>
        <xsd:sequence>
          <xsd:element name="documentManagement">
            <xsd:complexType>
              <xsd:all>
                <xsd:element ref="ns2:TaxCatchAll" minOccurs="0"/>
                <xsd:element ref="ns2:SharedWithUsers" minOccurs="0"/>
                <xsd:element ref="ns2:SharedWithDetails" minOccurs="0"/>
                <xsd:element ref="ns3:MediaLengthInSeconds" minOccurs="0"/>
                <xsd:element ref="ns3:lcf76f155ced4ddcb4097134ff3c332f"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c80e78-f10c-43d3-bcd5-e6d28d72c088"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de97521f-c1c4-415f-803d-b543e9d6b030}" ma:internalName="TaxCatchAll" ma:showField="CatchAllData" ma:web="41c80e78-f10c-43d3-bcd5-e6d28d72c088">
      <xsd:complexType>
        <xsd:complexContent>
          <xsd:extension base="dms:MultiChoiceLookup">
            <xsd:sequence>
              <xsd:element name="Value" type="dms:Lookup" maxOccurs="unbounded" minOccurs="0" nillable="true"/>
            </xsd:sequence>
          </xsd:extension>
        </xsd:complexContent>
      </xsd:complexType>
    </xsd:element>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4aba3b-f4a8-4eb5-8d62-63f2924fdfe5" elementFormDefault="qualified">
    <xsd:import namespace="http://schemas.microsoft.com/office/2006/documentManagement/types"/>
    <xsd:import namespace="http://schemas.microsoft.com/office/infopath/2007/PartnerControls"/>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74fca95-fc27-4d9d-95fe-91d8ae13857c" ma:termSetId="09814cd3-568e-fe90-9814-8d621ff8fb84" ma:anchorId="fba54fb3-c3e1-fe81-a776-ca4b69148c4d" ma:open="true" ma:isKeyword="false">
      <xsd:complexType>
        <xsd:sequence>
          <xsd:element ref="pc:Terms" minOccurs="0" maxOccurs="1"/>
        </xsd:sequence>
      </xsd:complexType>
    </xsd:element>
    <xsd:element name="MediaServiceLocation" ma:index="1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1c80e78-f10c-43d3-bcd5-e6d28d72c088" xsi:nil="true"/>
    <lcf76f155ced4ddcb4097134ff3c332f xmlns="0d4aba3b-f4a8-4eb5-8d62-63f2924fdfe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0A0036-28D3-4B21-9725-F00846EEC141}"/>
</file>

<file path=customXml/itemProps2.xml><?xml version="1.0" encoding="utf-8"?>
<ds:datastoreItem xmlns:ds="http://schemas.openxmlformats.org/officeDocument/2006/customXml" ds:itemID="{EE149127-D6C0-4438-9AB3-8CA98F963B63}">
  <ds:schemaRefs>
    <ds:schemaRef ds:uri="74ea459b-7bbf-43af-834e-d16fbea12f70"/>
    <ds:schemaRef ds:uri="http://purl.org/dc/dcmitype/"/>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17c6c169-4f4b-44f1-a9d1-89b809d8249a"/>
    <ds:schemaRef ds:uri="2c3a53ca-21a8-4d07-b6ac-8c4448cd4f14"/>
    <ds:schemaRef ds:uri="http://www.w3.org/XML/1998/namespace"/>
  </ds:schemaRefs>
</ds:datastoreItem>
</file>

<file path=customXml/itemProps3.xml><?xml version="1.0" encoding="utf-8"?>
<ds:datastoreItem xmlns:ds="http://schemas.openxmlformats.org/officeDocument/2006/customXml" ds:itemID="{3F991EB9-3F53-47B9-8DA5-DA92F1AF0B54}">
  <ds:schemaRefs>
    <ds:schemaRef ds:uri="http://schemas.microsoft.com/sharepoint/v3/contenttype/forms"/>
  </ds:schemaRefs>
</ds:datastoreItem>
</file>

<file path=docMetadata/LabelInfo.xml><?xml version="1.0" encoding="utf-8"?>
<clbl:labelList xmlns:clbl="http://schemas.microsoft.com/office/2020/mipLabelMetadata">
  <clbl:label id="{51d9dc18-15ea-424b-b24d-55ab4d4e7519}" enabled="1" method="Privileged" siteId="{d5fe813e-0caa-432a-b2ac-d555aa91bd1c}" removed="0"/>
  <clbl:label id="{66d73691-ea97-48b1-95d5-e94f0a46b878}" enabled="0" method="" siteId="{66d73691-ea97-48b1-95d5-e94f0a46b87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Customer Summary</vt:lpstr>
      <vt:lpstr>Regional SCIF_140422</vt:lpstr>
      <vt:lpstr>Regional_610915</vt:lpstr>
      <vt:lpstr>Investigative SCIF_140422</vt:lpstr>
      <vt:lpstr>Investigative_610915</vt:lpstr>
      <vt:lpstr>Specialized SCIF_140422</vt:lpstr>
      <vt:lpstr>Specialized_610915</vt:lpstr>
      <vt:lpstr>Cust_CC Bulk or A=A</vt:lpstr>
      <vt:lpstr>UMD</vt:lpstr>
      <vt:lpstr>Support Agreement</vt:lpstr>
      <vt:lpstr>Sheet References</vt:lpstr>
      <vt:lpstr>CatCodes FY25</vt:lpstr>
      <vt:lpstr>'Cust_CC Bulk or A=A'!CATCode</vt:lpstr>
      <vt:lpstr>'Investigative SCIF_140422'!CATCode</vt:lpstr>
      <vt:lpstr>Investigative_610915!CATCode</vt:lpstr>
      <vt:lpstr>'Regional SCIF_140422'!CATCode</vt:lpstr>
      <vt:lpstr>'Specialized SCIF_140422'!CATCode</vt:lpstr>
      <vt:lpstr>Specialized_610915!CATCode</vt:lpstr>
      <vt:lpstr>'Support Agreement'!CATCode</vt:lpstr>
      <vt:lpstr>CATCode</vt:lpstr>
      <vt:lpstr>'Cust_CC Bulk or A=A'!Print_Area</vt:lpstr>
      <vt:lpstr>'Investigative SCIF_140422'!Print_Area</vt:lpstr>
      <vt:lpstr>Investigative_610915!Print_Area</vt:lpstr>
      <vt:lpstr>'Regional SCIF_140422'!Print_Area</vt:lpstr>
      <vt:lpstr>Regional_610915!Print_Area</vt:lpstr>
      <vt:lpstr>'Specialized SCIF_140422'!Print_Area</vt:lpstr>
      <vt:lpstr>Specialized_610915!Print_Area</vt:lpstr>
      <vt:lpstr>'Support Agreement'!Print_Area</vt:lpstr>
      <vt:lpstr>UMD!Print_Area</vt:lpstr>
      <vt:lpstr>UMD!Print_Titles</vt:lpstr>
    </vt:vector>
  </TitlesOfParts>
  <Manager/>
  <Company>Booz Allen Hamilton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553595</dc:creator>
  <cp:keywords/>
  <dc:description/>
  <cp:lastModifiedBy>Nelson, Lenora [USA]</cp:lastModifiedBy>
  <cp:revision/>
  <dcterms:created xsi:type="dcterms:W3CDTF">2011-07-25T14:00:24Z</dcterms:created>
  <dcterms:modified xsi:type="dcterms:W3CDTF">2025-07-15T12:27:27Z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0x010100B45EFE7FFEEFF44882BE323DC493764A</vt:lpwstr>
  </property>
  <property fmtid="{D5CDD505-2E9C-101B-9397-08002B2CF9AE}" pid="3" name="MediaServiceImageTags">
    <vt:lpwstr/>
  </property>
</Properties>
</file>